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8695" windowHeight="13200" tabRatio="751" activeTab="4"/>
  </bookViews>
  <sheets>
    <sheet name="填表说明" sheetId="1" r:id="rId1"/>
    <sheet name="通识教育课" sheetId="2" r:id="rId2"/>
    <sheet name="学科基础课程和专业必修课" sheetId="3" r:id="rId3"/>
    <sheet name="专业选修课" sheetId="4" r:id="rId4"/>
    <sheet name="实践环节" sheetId="5" r:id="rId5"/>
    <sheet name="比例分配表" sheetId="6" r:id="rId6"/>
  </sheets>
  <definedNames/>
  <calcPr fullCalcOnLoad="1"/>
</workbook>
</file>

<file path=xl/sharedStrings.xml><?xml version="1.0" encoding="utf-8"?>
<sst xmlns="http://schemas.openxmlformats.org/spreadsheetml/2006/main" count="504" uniqueCount="252">
  <si>
    <t>填表说明</t>
  </si>
  <si>
    <r>
      <rPr>
        <sz val="12"/>
        <rFont val="宋体"/>
        <family val="0"/>
      </rPr>
      <t>一、以只读方式为否的形式打开此表，修改后保存。</t>
    </r>
  </si>
  <si>
    <t>二、请填写表中绿色部分的内容，表中白色部分为固定内容或自动统计，请勿修改。</t>
  </si>
  <si>
    <r>
      <rPr>
        <sz val="12"/>
        <rFont val="宋体"/>
        <family val="0"/>
      </rPr>
      <t>三、考试方式分为考试、考查两种，若为考试课程请划</t>
    </r>
    <r>
      <rPr>
        <sz val="12"/>
        <rFont val="Times New Roman"/>
        <family val="1"/>
      </rPr>
      <t>“</t>
    </r>
    <r>
      <rPr>
        <sz val="12"/>
        <rFont val="宋体"/>
        <family val="0"/>
      </rPr>
      <t>√</t>
    </r>
    <r>
      <rPr>
        <sz val="12"/>
        <rFont val="Times New Roman"/>
        <family val="1"/>
      </rPr>
      <t>”</t>
    </r>
    <r>
      <rPr>
        <sz val="12"/>
        <rFont val="宋体"/>
        <family val="0"/>
      </rPr>
      <t>，若为考查课程请划</t>
    </r>
    <r>
      <rPr>
        <sz val="12"/>
        <rFont val="Times New Roman"/>
        <family val="1"/>
      </rPr>
      <t>“O”</t>
    </r>
    <r>
      <rPr>
        <sz val="12"/>
        <rFont val="宋体"/>
        <family val="0"/>
      </rPr>
      <t>。</t>
    </r>
  </si>
  <si>
    <r>
      <rPr>
        <sz val="12"/>
        <rFont val="宋体"/>
        <family val="0"/>
      </rPr>
      <t>四、务必注意各学期（含小学期）的学分分布均衡性问题。</t>
    </r>
  </si>
  <si>
    <r>
      <rPr>
        <sz val="12"/>
        <rFont val="宋体"/>
        <family val="0"/>
      </rPr>
      <t>五、各学院按照</t>
    </r>
    <r>
      <rPr>
        <sz val="12"/>
        <rFont val="宋体"/>
        <family val="0"/>
      </rPr>
      <t>《课程编码规则》（附件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）</t>
    </r>
    <r>
      <rPr>
        <sz val="12"/>
        <rFont val="宋体"/>
        <family val="0"/>
      </rPr>
      <t>中的方法与说明编写本单位各门课程的课程编号</t>
    </r>
    <r>
      <rPr>
        <sz val="12"/>
        <rFont val="宋体"/>
        <family val="0"/>
      </rPr>
      <t>，编码注意事项：</t>
    </r>
    <r>
      <rPr>
        <sz val="12"/>
        <rFont val="宋体"/>
        <family val="0"/>
      </rPr>
      <t xml:space="preserve">
</t>
    </r>
    <r>
      <rPr>
        <sz val="12"/>
        <rFont val="Times New Roman"/>
        <family val="1"/>
      </rPr>
      <t xml:space="preserve">1. </t>
    </r>
    <r>
      <rPr>
        <sz val="12"/>
        <rFont val="宋体"/>
        <family val="0"/>
      </rPr>
      <t xml:space="preserve">对于不同学期开课的课程要有相应学期的编码，例如高等数学由两个学期开课就要编两个编码。
</t>
    </r>
    <r>
      <rPr>
        <sz val="12"/>
        <rFont val="Times New Roman"/>
        <family val="1"/>
      </rPr>
      <t xml:space="preserve">2. </t>
    </r>
    <r>
      <rPr>
        <sz val="12"/>
        <rFont val="宋体"/>
        <family val="0"/>
      </rPr>
      <t>对于同一门课程不同学时的要用</t>
    </r>
    <r>
      <rPr>
        <sz val="12"/>
        <rFont val="Times New Roman"/>
        <family val="1"/>
      </rPr>
      <t>A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B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C</t>
    </r>
    <r>
      <rPr>
        <sz val="12"/>
        <rFont val="宋体"/>
        <family val="0"/>
      </rPr>
      <t>区别，如高等数学</t>
    </r>
    <r>
      <rPr>
        <sz val="12"/>
        <rFont val="Times New Roman"/>
        <family val="1"/>
      </rPr>
      <t>A 192</t>
    </r>
    <r>
      <rPr>
        <sz val="12"/>
        <rFont val="宋体"/>
        <family val="0"/>
      </rPr>
      <t>、高等数学</t>
    </r>
    <r>
      <rPr>
        <sz val="12"/>
        <rFont val="Times New Roman"/>
        <family val="1"/>
      </rPr>
      <t>B 144</t>
    </r>
    <r>
      <rPr>
        <sz val="12"/>
        <rFont val="宋体"/>
        <family val="0"/>
      </rPr>
      <t>。</t>
    </r>
    <r>
      <rPr>
        <sz val="12"/>
        <rFont val="Times New Roman"/>
        <family val="1"/>
      </rPr>
      <t xml:space="preserve">
3. </t>
    </r>
    <r>
      <rPr>
        <sz val="12"/>
        <rFont val="宋体"/>
        <family val="0"/>
      </rPr>
      <t>对于同一学时有不同的实验上机等学时的要用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、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来区分，如分析化学</t>
    </r>
    <r>
      <rPr>
        <sz val="12"/>
        <rFont val="Times New Roman"/>
        <family val="1"/>
      </rPr>
      <t>A1 40</t>
    </r>
    <r>
      <rPr>
        <sz val="12"/>
        <rFont val="宋体"/>
        <family val="0"/>
      </rPr>
      <t>、分析化学</t>
    </r>
    <r>
      <rPr>
        <sz val="12"/>
        <rFont val="Times New Roman"/>
        <family val="1"/>
      </rPr>
      <t>A2 40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32+8</t>
    </r>
    <r>
      <rPr>
        <sz val="12"/>
        <rFont val="宋体"/>
        <family val="0"/>
      </rPr>
      <t xml:space="preserve">）。
</t>
    </r>
    <r>
      <rPr>
        <sz val="12"/>
        <rFont val="Times New Roman"/>
        <family val="1"/>
      </rPr>
      <t xml:space="preserve">4. </t>
    </r>
    <r>
      <rPr>
        <sz val="12"/>
        <rFont val="宋体"/>
        <family val="0"/>
      </rPr>
      <t xml:space="preserve">对于不同专业同一课程要统一编码，即课程名称、学时学分一致的课程。
</t>
    </r>
    <r>
      <rPr>
        <sz val="12"/>
        <rFont val="Times New Roman"/>
        <family val="1"/>
      </rPr>
      <t xml:space="preserve">5. </t>
    </r>
    <r>
      <rPr>
        <sz val="12"/>
        <rFont val="宋体"/>
        <family val="0"/>
      </rPr>
      <t xml:space="preserve">注意不能与学校平台课程编码重复。
</t>
    </r>
  </si>
  <si>
    <r>
      <t>合肥工业大学</t>
    </r>
    <r>
      <rPr>
        <sz val="18"/>
        <rFont val="隶书"/>
        <family val="3"/>
      </rPr>
      <t xml:space="preserve"> 数学与应用数学  </t>
    </r>
    <r>
      <rPr>
        <sz val="18"/>
        <rFont val="黑体"/>
        <family val="3"/>
      </rPr>
      <t>专业指导性教学计划</t>
    </r>
  </si>
  <si>
    <r>
      <rPr>
        <sz val="16"/>
        <rFont val="黑体"/>
        <family val="3"/>
      </rPr>
      <t>通 识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教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育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必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修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课</t>
    </r>
  </si>
  <si>
    <t>课程编号</t>
  </si>
  <si>
    <t>课程名称</t>
  </si>
  <si>
    <t>考试方式</t>
  </si>
  <si>
    <t>总学时</t>
  </si>
  <si>
    <r>
      <t>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时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分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配</t>
    </r>
  </si>
  <si>
    <t>课内学分</t>
  </si>
  <si>
    <t>课外学分</t>
  </si>
  <si>
    <t>各学期学分分配</t>
  </si>
  <si>
    <t>建议起止周次</t>
  </si>
  <si>
    <t>是否集中周考试</t>
  </si>
  <si>
    <t>课内</t>
  </si>
  <si>
    <t>实验</t>
  </si>
  <si>
    <t>上机</t>
  </si>
  <si>
    <t>课外</t>
  </si>
  <si>
    <t xml:space="preserve">1201111B 1201121B 1201131B 1201141B 1201151B  1201161B 1201171B 1201181B </t>
  </si>
  <si>
    <t>形势与政策</t>
  </si>
  <si>
    <t>O</t>
  </si>
  <si>
    <t>(128)</t>
  </si>
  <si>
    <t>(64)</t>
  </si>
  <si>
    <t>10-16</t>
  </si>
  <si>
    <t>是</t>
  </si>
  <si>
    <t>1500011B 1500021B 1500031B 1500041B</t>
  </si>
  <si>
    <t>英语</t>
  </si>
  <si>
    <t>√</t>
  </si>
  <si>
    <t>1-16</t>
  </si>
  <si>
    <t>5100041B
5100051B
5100061B
5100071B</t>
  </si>
  <si>
    <t>大学体育</t>
  </si>
  <si>
    <t>(不计入总学时)</t>
  </si>
  <si>
    <t>1200141B 1200151B</t>
  </si>
  <si>
    <t>毛泽东思想与中国特色社会主义理论体系概论</t>
  </si>
  <si>
    <t>1200021B</t>
  </si>
  <si>
    <t>马克思主义基本原理概论</t>
  </si>
  <si>
    <t>1200081B</t>
  </si>
  <si>
    <t>中国近现代史纲要</t>
  </si>
  <si>
    <t>1-12</t>
  </si>
  <si>
    <t>否</t>
  </si>
  <si>
    <t>1200051B</t>
  </si>
  <si>
    <t>思想道德修养与法律基础</t>
  </si>
  <si>
    <t>6-16</t>
  </si>
  <si>
    <t>5200011B</t>
  </si>
  <si>
    <t>军事理论</t>
  </si>
  <si>
    <t>1-13</t>
  </si>
  <si>
    <t>5200021B</t>
  </si>
  <si>
    <t>大学生心理健康</t>
  </si>
  <si>
    <t>1400111B</t>
  </si>
  <si>
    <t>解析几何</t>
  </si>
  <si>
    <t>1401221B</t>
  </si>
  <si>
    <t>数学分析Ⅰ</t>
  </si>
  <si>
    <t>1401231B</t>
  </si>
  <si>
    <t>数学分析Ⅱ</t>
  </si>
  <si>
    <t>1401241B</t>
  </si>
  <si>
    <t>数学分析Ⅲ</t>
  </si>
  <si>
    <t>1400152B</t>
  </si>
  <si>
    <r>
      <t>面向对象程序设计</t>
    </r>
    <r>
      <rPr>
        <sz val="9"/>
        <rFont val="Times New Roman"/>
        <family val="1"/>
      </rPr>
      <t>A</t>
    </r>
    <r>
      <rPr>
        <sz val="9"/>
        <rFont val="宋体"/>
        <family val="0"/>
      </rPr>
      <t>（数学类）</t>
    </r>
  </si>
  <si>
    <t>1420161B</t>
  </si>
  <si>
    <t>数据结构与算法</t>
  </si>
  <si>
    <t>1000251B</t>
  </si>
  <si>
    <r>
      <t>大学物理</t>
    </r>
    <r>
      <rPr>
        <sz val="9"/>
        <rFont val="Times New Roman"/>
        <family val="1"/>
      </rPr>
      <t>C</t>
    </r>
  </si>
  <si>
    <r>
      <rPr>
        <sz val="9"/>
        <rFont val="宋体"/>
        <family val="0"/>
      </rPr>
      <t>合</t>
    </r>
    <r>
      <rPr>
        <sz val="9"/>
        <rFont val="Times New Roman"/>
        <family val="1"/>
      </rPr>
      <t xml:space="preserve">    </t>
    </r>
    <r>
      <rPr>
        <sz val="9"/>
        <rFont val="宋体"/>
        <family val="0"/>
      </rPr>
      <t>计</t>
    </r>
  </si>
  <si>
    <t>备注：</t>
  </si>
  <si>
    <t>总学时合计中不包括形式与政策的总学时，课外学时合计中不包括形式与政策、大学体育的课外学时。</t>
  </si>
  <si>
    <r>
      <t>通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识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教</t>
    </r>
    <r>
      <rPr>
        <sz val="16"/>
        <rFont val="Times New Roman"/>
        <family val="1"/>
      </rPr>
      <t xml:space="preserve">  </t>
    </r>
    <r>
      <rPr>
        <sz val="16"/>
        <rFont val="黑体"/>
        <family val="3"/>
      </rPr>
      <t>育</t>
    </r>
    <r>
      <rPr>
        <sz val="16"/>
        <rFont val="Times New Roman"/>
        <family val="1"/>
      </rPr>
      <t xml:space="preserve">   </t>
    </r>
    <r>
      <rPr>
        <sz val="16"/>
        <rFont val="黑体"/>
        <family val="3"/>
      </rPr>
      <t>选</t>
    </r>
    <r>
      <rPr>
        <sz val="16"/>
        <rFont val="Times New Roman"/>
        <family val="1"/>
      </rPr>
      <t xml:space="preserve">   </t>
    </r>
    <r>
      <rPr>
        <sz val="16"/>
        <rFont val="黑体"/>
        <family val="3"/>
      </rPr>
      <t>修</t>
    </r>
    <r>
      <rPr>
        <sz val="16"/>
        <rFont val="Times New Roman"/>
        <family val="1"/>
      </rPr>
      <t xml:space="preserve">   </t>
    </r>
    <r>
      <rPr>
        <sz val="16"/>
        <rFont val="黑体"/>
        <family val="3"/>
      </rPr>
      <t>课</t>
    </r>
  </si>
  <si>
    <r>
      <t xml:space="preserve">    我校通识教育选修课共分九类：哲学、历史与心理学类；文化、语言与文学类；经济、管理与法律类；自然、环境与科学类；信息、技术与工程类；艺术、体育与健康类；就业、创新与创业类；社会、交往与礼仪类；人生规划、品德与修养类。</t>
    </r>
    <r>
      <rPr>
        <sz val="11"/>
        <rFont val="宋体"/>
        <family val="0"/>
      </rPr>
      <t>学生毕业时其通识教育选修课学分分布应不少于上述类别中的六类，且不低于</t>
    </r>
    <r>
      <rPr>
        <sz val="11"/>
        <rFont val="宋体"/>
        <family val="0"/>
      </rPr>
      <t>9</t>
    </r>
    <r>
      <rPr>
        <sz val="11"/>
        <rFont val="宋体"/>
        <family val="0"/>
      </rPr>
      <t>学分。</t>
    </r>
  </si>
  <si>
    <t>合肥工业大学  数学与应用数学   专业指导性教学计划</t>
  </si>
  <si>
    <t>学科基础课程和专业必修课</t>
  </si>
  <si>
    <r>
      <t>课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程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名</t>
    </r>
    <r>
      <rPr>
        <sz val="10"/>
        <rFont val="Times New Roman"/>
        <family val="1"/>
      </rPr>
      <t xml:space="preserve">   </t>
    </r>
    <r>
      <rPr>
        <sz val="10"/>
        <rFont val="宋体"/>
        <family val="0"/>
      </rPr>
      <t>称</t>
    </r>
  </si>
  <si>
    <t>是否专业主干课程</t>
  </si>
  <si>
    <r>
      <t>总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学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时</t>
    </r>
  </si>
  <si>
    <t>学时分配</t>
  </si>
  <si>
    <t>课   内   学   分</t>
  </si>
  <si>
    <t>课   外   学   分</t>
  </si>
  <si>
    <r>
      <t>实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验</t>
    </r>
  </si>
  <si>
    <r>
      <t>上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机</t>
    </r>
  </si>
  <si>
    <t>1410262B</t>
  </si>
  <si>
    <t>数学与应用数学专业导论</t>
  </si>
  <si>
    <t>○</t>
  </si>
  <si>
    <t>3-4</t>
  </si>
  <si>
    <t>1400272B</t>
  </si>
  <si>
    <t>高等代数A</t>
  </si>
  <si>
    <t>1401282B</t>
  </si>
  <si>
    <t>高等代数B</t>
  </si>
  <si>
    <t>1420282B</t>
  </si>
  <si>
    <t>面向对象程序设计B（数学类）</t>
  </si>
  <si>
    <t>4-15</t>
  </si>
  <si>
    <t>1400092B</t>
  </si>
  <si>
    <t>常微分方程</t>
  </si>
  <si>
    <t>1400112B</t>
  </si>
  <si>
    <t>数值分析</t>
  </si>
  <si>
    <t>1400122B</t>
  </si>
  <si>
    <t>实变函数</t>
  </si>
  <si>
    <t>1410272B</t>
  </si>
  <si>
    <t>概率论</t>
  </si>
  <si>
    <t>1400102B</t>
  </si>
  <si>
    <t>复变函数</t>
  </si>
  <si>
    <t>1410282B</t>
  </si>
  <si>
    <t>数理统计</t>
  </si>
  <si>
    <t>1410292B</t>
  </si>
  <si>
    <t>泛函分析</t>
  </si>
  <si>
    <t>3-16</t>
  </si>
  <si>
    <t>1401232B</t>
  </si>
  <si>
    <t>近世代数</t>
  </si>
  <si>
    <t>1410312B</t>
  </si>
  <si>
    <t>运筹与优化</t>
  </si>
  <si>
    <t>1410332B</t>
  </si>
  <si>
    <t>偏微分方程</t>
  </si>
  <si>
    <t>合肥工业大学   数学与应用数学  专业指导性教学计划</t>
  </si>
  <si>
    <t>专业选修课</t>
  </si>
  <si>
    <t>1410400X</t>
  </si>
  <si>
    <t>离散数学</t>
  </si>
  <si>
    <t>1800600X</t>
  </si>
  <si>
    <t>西方经济学</t>
  </si>
  <si>
    <t>2-12</t>
  </si>
  <si>
    <t>1400310X</t>
  </si>
  <si>
    <t>数学建模</t>
  </si>
  <si>
    <t>1800610X</t>
  </si>
  <si>
    <t>货币银行学</t>
  </si>
  <si>
    <t>1-10</t>
  </si>
  <si>
    <t>1400160X</t>
  </si>
  <si>
    <t>计算机组成原理与结构</t>
  </si>
  <si>
    <t>1800620X</t>
  </si>
  <si>
    <t>证券投资学</t>
  </si>
  <si>
    <t>1410330X</t>
  </si>
  <si>
    <t>应用随机过程</t>
  </si>
  <si>
    <t>1410410X</t>
  </si>
  <si>
    <t>数据库原理及应用</t>
  </si>
  <si>
    <t>1400170X</t>
  </si>
  <si>
    <t>操作系统原理</t>
  </si>
  <si>
    <t>5-16</t>
  </si>
  <si>
    <t>1401180X</t>
  </si>
  <si>
    <t>网络程序设计</t>
  </si>
  <si>
    <t>1-8</t>
  </si>
  <si>
    <t>1400220X</t>
  </si>
  <si>
    <t>计算机网络基础（数学类）</t>
  </si>
  <si>
    <t>1410350X</t>
  </si>
  <si>
    <t>实用统计方法</t>
  </si>
  <si>
    <t>2.5</t>
  </si>
  <si>
    <t>1401340X</t>
  </si>
  <si>
    <t>金融衍生品定价理论</t>
  </si>
  <si>
    <t>1420311X</t>
  </si>
  <si>
    <t>微分几何</t>
  </si>
  <si>
    <t>1410360X</t>
  </si>
  <si>
    <t>计量经济学</t>
  </si>
  <si>
    <t>1410370X</t>
  </si>
  <si>
    <t>拓扑学</t>
  </si>
  <si>
    <t>1400190X</t>
  </si>
  <si>
    <t>软件工程方法</t>
  </si>
  <si>
    <t>1400200X</t>
  </si>
  <si>
    <t>算法导论</t>
  </si>
  <si>
    <t>7-16</t>
  </si>
  <si>
    <t>1410380X</t>
  </si>
  <si>
    <t>保险精算学</t>
  </si>
  <si>
    <t>1410390X</t>
  </si>
  <si>
    <t>时间序列分析</t>
  </si>
  <si>
    <t>1400140X</t>
  </si>
  <si>
    <t>数学分析选讲</t>
  </si>
  <si>
    <t>1400150X</t>
  </si>
  <si>
    <t>高等代数选讲</t>
  </si>
  <si>
    <t>1400210X</t>
  </si>
  <si>
    <t>组合数学</t>
  </si>
  <si>
    <t>1410420X</t>
  </si>
  <si>
    <t>编码理论</t>
  </si>
  <si>
    <t>9-16</t>
  </si>
  <si>
    <t>最低专业选修课程合计</t>
  </si>
  <si>
    <t>合肥工业大学    数学与应用数学     专业指导性教学计划</t>
  </si>
  <si>
    <t>集中安排的实践环节</t>
  </si>
  <si>
    <r>
      <t>课程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编号</t>
    </r>
  </si>
  <si>
    <t>实践环节名称</t>
  </si>
  <si>
    <r>
      <t>周</t>
    </r>
    <r>
      <rPr>
        <sz val="10"/>
        <rFont val="Times New Roman"/>
        <family val="1"/>
      </rPr>
      <t xml:space="preserve">
</t>
    </r>
    <r>
      <rPr>
        <sz val="10"/>
        <rFont val="宋体"/>
        <family val="0"/>
      </rPr>
      <t>数</t>
    </r>
  </si>
  <si>
    <t>实 验 时 数</t>
  </si>
  <si>
    <t>上机时数</t>
  </si>
  <si>
    <t>学分</t>
  </si>
  <si>
    <t>5700013B</t>
  </si>
  <si>
    <r>
      <rPr>
        <sz val="9"/>
        <rFont val="宋体"/>
        <family val="0"/>
      </rPr>
      <t>入学教育</t>
    </r>
  </si>
  <si>
    <r>
      <rPr>
        <sz val="9"/>
        <rFont val="宋体"/>
        <family val="0"/>
      </rPr>
      <t>√</t>
    </r>
  </si>
  <si>
    <t>5200023B</t>
  </si>
  <si>
    <r>
      <rPr>
        <sz val="9"/>
        <rFont val="宋体"/>
        <family val="0"/>
      </rPr>
      <t>军事训练</t>
    </r>
  </si>
  <si>
    <t>5700023B
5700033B
5700043B
5700053B
5700063B
5700073B
5700083B
5700093B</t>
  </si>
  <si>
    <r>
      <rPr>
        <sz val="9"/>
        <rFont val="宋体"/>
        <family val="0"/>
      </rPr>
      <t>公益活动</t>
    </r>
  </si>
  <si>
    <r>
      <rPr>
        <sz val="9"/>
        <rFont val="宋体"/>
        <family val="0"/>
      </rPr>
      <t>分散</t>
    </r>
  </si>
  <si>
    <t>5600013B</t>
  </si>
  <si>
    <r>
      <rPr>
        <sz val="9"/>
        <rFont val="宋体"/>
        <family val="0"/>
      </rPr>
      <t>就业指导</t>
    </r>
  </si>
  <si>
    <r>
      <t>8</t>
    </r>
    <r>
      <rPr>
        <sz val="9"/>
        <rFont val="宋体"/>
        <family val="0"/>
      </rPr>
      <t>学时</t>
    </r>
  </si>
  <si>
    <t>9-10</t>
  </si>
  <si>
    <t>1401484B</t>
  </si>
  <si>
    <r>
      <rPr>
        <sz val="9"/>
        <rFont val="宋体"/>
        <family val="0"/>
      </rPr>
      <t>创新创业教育</t>
    </r>
  </si>
  <si>
    <t>分散</t>
  </si>
  <si>
    <t>5300043B</t>
  </si>
  <si>
    <t>工程训练D</t>
  </si>
  <si>
    <t>17</t>
  </si>
  <si>
    <t>1400263B</t>
  </si>
  <si>
    <t>科研训练</t>
  </si>
  <si>
    <r>
      <t>10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11</t>
    </r>
  </si>
  <si>
    <t>1420453B</t>
  </si>
  <si>
    <t>面向对象程序设计B课程设计（数学类）</t>
  </si>
  <si>
    <t>16</t>
  </si>
  <si>
    <t xml:space="preserve">1000013B 1000023B </t>
  </si>
  <si>
    <t>大学物理实验</t>
  </si>
  <si>
    <t>3、4</t>
  </si>
  <si>
    <t>1401433B</t>
  </si>
  <si>
    <t>常用数学软件介绍</t>
  </si>
  <si>
    <r>
      <t>17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18</t>
    </r>
  </si>
  <si>
    <t>1401243B</t>
  </si>
  <si>
    <t>数据结构与算法课程设计</t>
  </si>
  <si>
    <t>1400233B</t>
  </si>
  <si>
    <t>数值分析课程设计</t>
  </si>
  <si>
    <t>1411443B</t>
  </si>
  <si>
    <t>数理统计课程设计</t>
  </si>
  <si>
    <r>
      <t>14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15</t>
    </r>
  </si>
  <si>
    <t>1411503B</t>
  </si>
  <si>
    <t>软件开发实训</t>
  </si>
  <si>
    <t>1410453B</t>
  </si>
  <si>
    <t>毕业实习</t>
  </si>
  <si>
    <r>
      <t>12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13</t>
    </r>
  </si>
  <si>
    <t>1400253B</t>
  </si>
  <si>
    <t>数学建模与试验</t>
  </si>
  <si>
    <t>1-2</t>
  </si>
  <si>
    <t>1410463B</t>
  </si>
  <si>
    <t>毕业设计或论文</t>
  </si>
  <si>
    <r>
      <rPr>
        <sz val="10"/>
        <rFont val="宋体"/>
        <family val="0"/>
      </rPr>
      <t>合</t>
    </r>
    <r>
      <rPr>
        <sz val="10"/>
        <rFont val="Times New Roman"/>
        <family val="1"/>
      </rPr>
      <t xml:space="preserve">                </t>
    </r>
    <r>
      <rPr>
        <sz val="10"/>
        <rFont val="宋体"/>
        <family val="0"/>
      </rPr>
      <t>计</t>
    </r>
  </si>
  <si>
    <t>合肥工业大学   数学与应用数学      专业指导性教学计划</t>
  </si>
  <si>
    <t>各教学环节学时、学分分配表</t>
  </si>
  <si>
    <t>课程类别</t>
  </si>
  <si>
    <t>课程
性质</t>
  </si>
  <si>
    <t>学时</t>
  </si>
  <si>
    <t>学期学分分配表</t>
  </si>
  <si>
    <t>学分比例</t>
  </si>
  <si>
    <t>小</t>
  </si>
  <si>
    <r>
      <rPr>
        <sz val="9"/>
        <rFont val="宋体"/>
        <family val="0"/>
      </rPr>
      <t>理论教学</t>
    </r>
  </si>
  <si>
    <t>通识教育课程</t>
  </si>
  <si>
    <r>
      <rPr>
        <sz val="9"/>
        <rFont val="宋体"/>
        <family val="0"/>
      </rPr>
      <t>必修</t>
    </r>
  </si>
  <si>
    <r>
      <rPr>
        <sz val="9"/>
        <rFont val="宋体"/>
        <family val="0"/>
      </rPr>
      <t>选修</t>
    </r>
  </si>
  <si>
    <t>学科基础与专业课程</t>
  </si>
  <si>
    <t>选修
（最低）</t>
  </si>
  <si>
    <t>辅修课程</t>
  </si>
  <si>
    <r>
      <rPr>
        <sz val="9"/>
        <rFont val="宋体"/>
        <family val="0"/>
      </rPr>
      <t>实践教学</t>
    </r>
  </si>
  <si>
    <t>集中安排的实践环节
（含创新创业教育 4学分）</t>
  </si>
  <si>
    <r>
      <t>35.5</t>
    </r>
    <r>
      <rPr>
        <sz val="9"/>
        <rFont val="宋体"/>
        <family val="0"/>
      </rPr>
      <t>周</t>
    </r>
  </si>
  <si>
    <r>
      <rPr>
        <sz val="9"/>
        <rFont val="宋体"/>
        <family val="0"/>
      </rPr>
      <t>合计</t>
    </r>
  </si>
  <si>
    <r>
      <rPr>
        <sz val="9"/>
        <rFont val="宋体"/>
        <family val="0"/>
      </rPr>
      <t>最低毕业学分</t>
    </r>
  </si>
  <si>
    <t>实践教学学时填周数。</t>
  </si>
  <si>
    <r>
      <t>学时不包括课外学时，学分包括课内学分和课外学分</t>
    </r>
    <r>
      <rPr>
        <sz val="10"/>
        <rFont val="宋体"/>
        <family val="0"/>
      </rPr>
      <t>。</t>
    </r>
  </si>
  <si>
    <t>四年制最低毕业学分原则上不高于190学分。</t>
  </si>
  <si>
    <t>其中课外学分6.5分配至个学期</t>
  </si>
  <si>
    <t>各学期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</si>
</sst>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40">
    <font>
      <sz val="12"/>
      <name val="宋体"/>
      <family val="0"/>
    </font>
    <font>
      <b/>
      <sz val="18"/>
      <name val="黑体"/>
      <family val="3"/>
    </font>
    <font>
      <b/>
      <sz val="14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name val="宋体"/>
      <family val="0"/>
    </font>
    <font>
      <sz val="9"/>
      <color indexed="8"/>
      <name val="宋体"/>
      <family val="0"/>
    </font>
    <font>
      <sz val="10"/>
      <name val="Times New Roman"/>
      <family val="1"/>
    </font>
    <font>
      <sz val="12"/>
      <color indexed="10"/>
      <name val="宋体"/>
      <family val="0"/>
    </font>
    <font>
      <sz val="18"/>
      <name val="黑体"/>
      <family val="3"/>
    </font>
    <font>
      <sz val="16"/>
      <name val="黑体"/>
      <family val="3"/>
    </font>
    <font>
      <sz val="9"/>
      <name val="仿宋_GB2312"/>
      <family val="0"/>
    </font>
    <font>
      <sz val="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7"/>
      <name val="Times New Roman"/>
      <family val="1"/>
    </font>
    <font>
      <sz val="11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8"/>
      <name val="隶书"/>
      <family val="3"/>
    </font>
    <font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1" fillId="0" borderId="4" applyNumberFormat="0" applyFill="0" applyAlignment="0" applyProtection="0"/>
    <xf numFmtId="0" fontId="27" fillId="8" borderId="0" applyNumberFormat="0" applyBorder="0" applyAlignment="0" applyProtection="0"/>
    <xf numFmtId="0" fontId="24" fillId="0" borderId="5" applyNumberFormat="0" applyFill="0" applyAlignment="0" applyProtection="0"/>
    <xf numFmtId="0" fontId="27" fillId="9" borderId="0" applyNumberFormat="0" applyBorder="0" applyAlignment="0" applyProtection="0"/>
    <xf numFmtId="0" fontId="28" fillId="10" borderId="6" applyNumberFormat="0" applyAlignment="0" applyProtection="0"/>
    <xf numFmtId="0" fontId="37" fillId="10" borderId="1" applyNumberFormat="0" applyAlignment="0" applyProtection="0"/>
    <xf numFmtId="0" fontId="20" fillId="11" borderId="7" applyNumberFormat="0" applyAlignment="0" applyProtection="0"/>
    <xf numFmtId="0" fontId="19" fillId="3" borderId="0" applyNumberFormat="0" applyBorder="0" applyAlignment="0" applyProtection="0"/>
    <xf numFmtId="0" fontId="27" fillId="12" borderId="0" applyNumberFormat="0" applyBorder="0" applyAlignment="0" applyProtection="0"/>
    <xf numFmtId="0" fontId="36" fillId="0" borderId="8" applyNumberFormat="0" applyFill="0" applyAlignment="0" applyProtection="0"/>
    <xf numFmtId="0" fontId="30" fillId="0" borderId="9" applyNumberFormat="0" applyFill="0" applyAlignment="0" applyProtection="0"/>
    <xf numFmtId="0" fontId="35" fillId="2" borderId="0" applyNumberFormat="0" applyBorder="0" applyAlignment="0" applyProtection="0"/>
    <xf numFmtId="0" fontId="33" fillId="13" borderId="0" applyNumberFormat="0" applyBorder="0" applyAlignment="0" applyProtection="0"/>
    <xf numFmtId="0" fontId="19" fillId="14" borderId="0" applyNumberFormat="0" applyBorder="0" applyAlignment="0" applyProtection="0"/>
    <xf numFmtId="0" fontId="27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7" fillId="20" borderId="0" applyNumberFormat="0" applyBorder="0" applyAlignment="0" applyProtection="0"/>
    <xf numFmtId="0" fontId="19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9" fillId="22" borderId="0" applyNumberFormat="0" applyBorder="0" applyAlignment="0" applyProtection="0"/>
    <xf numFmtId="0" fontId="27" fillId="23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" borderId="15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24" borderId="15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29" xfId="0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49" fontId="4" fillId="24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5" xfId="0" applyFont="1" applyFill="1" applyBorder="1" applyAlignment="1" applyProtection="1">
      <alignment horizontal="center" vertical="center" wrapText="1"/>
      <protection locked="0"/>
    </xf>
    <xf numFmtId="0" fontId="4" fillId="24" borderId="15" xfId="0" applyFont="1" applyFill="1" applyBorder="1" applyAlignment="1">
      <alignment horizontal="center"/>
    </xf>
    <xf numFmtId="0" fontId="6" fillId="24" borderId="15" xfId="0" applyFont="1" applyFill="1" applyBorder="1" applyAlignment="1" applyProtection="1">
      <alignment horizontal="center" vertical="center" wrapText="1"/>
      <protection locked="0"/>
    </xf>
    <xf numFmtId="49" fontId="4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5" xfId="0" applyNumberFormat="1" applyFont="1" applyBorder="1" applyAlignment="1">
      <alignment horizontal="center" vertical="center"/>
    </xf>
    <xf numFmtId="0" fontId="12" fillId="25" borderId="34" xfId="0" applyFont="1" applyFill="1" applyBorder="1" applyAlignment="1">
      <alignment horizontal="center" vertical="center" wrapText="1"/>
    </xf>
    <xf numFmtId="0" fontId="6" fillId="24" borderId="35" xfId="0" applyFont="1" applyFill="1" applyBorder="1" applyAlignment="1" applyProtection="1">
      <alignment horizontal="center" vertical="center" wrapText="1"/>
      <protection locked="0"/>
    </xf>
    <xf numFmtId="0" fontId="4" fillId="24" borderId="15" xfId="0" applyFont="1" applyFill="1" applyBorder="1" applyAlignment="1" applyProtection="1">
      <alignment horizontal="center" vertical="center" wrapText="1"/>
      <protection locked="0"/>
    </xf>
    <xf numFmtId="0" fontId="6" fillId="2" borderId="35" xfId="0" applyFont="1" applyFill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21" xfId="0" applyFont="1" applyBorder="1" applyAlignment="1" applyProtection="1">
      <alignment horizontal="center" vertical="center" wrapText="1"/>
      <protection hidden="1"/>
    </xf>
    <xf numFmtId="0" fontId="3" fillId="0" borderId="38" xfId="0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4" fillId="24" borderId="2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5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24" borderId="35" xfId="0" applyFont="1" applyFill="1" applyBorder="1" applyAlignment="1" applyProtection="1">
      <alignment horizontal="center" vertical="center" wrapText="1"/>
      <protection locked="0"/>
    </xf>
    <xf numFmtId="49" fontId="6" fillId="24" borderId="15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39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Alignment="1" applyProtection="1">
      <alignment horizontal="center" vertical="center"/>
      <protection locked="0"/>
    </xf>
    <xf numFmtId="49" fontId="3" fillId="0" borderId="40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49" fontId="6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 horizontal="justify" vertical="center" wrapText="1"/>
      <protection locked="0"/>
    </xf>
    <xf numFmtId="0" fontId="6" fillId="2" borderId="15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2" borderId="41" xfId="0" applyFont="1" applyFill="1" applyBorder="1" applyAlignment="1" applyProtection="1">
      <alignment vertical="center"/>
      <protection locked="0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76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2" borderId="41" xfId="0" applyFont="1" applyFill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0" fillId="2" borderId="15" xfId="0" applyFont="1" applyFill="1" applyBorder="1" applyAlignment="1" applyProtection="1">
      <alignment/>
      <protection locked="0"/>
    </xf>
    <xf numFmtId="49" fontId="6" fillId="2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24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5" xfId="0" applyFont="1" applyFill="1" applyBorder="1" applyAlignment="1" applyProtection="1">
      <alignment/>
      <protection locked="0"/>
    </xf>
    <xf numFmtId="49" fontId="4" fillId="2" borderId="2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1" xfId="0" applyNumberFormat="1" applyFont="1" applyFill="1" applyBorder="1" applyAlignment="1" applyProtection="1">
      <alignment vertical="center" wrapText="1"/>
      <protection hidden="1"/>
    </xf>
    <xf numFmtId="49" fontId="4" fillId="2" borderId="39" xfId="0" applyNumberFormat="1" applyFont="1" applyFill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49" fontId="6" fillId="24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39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177" fontId="0" fillId="0" borderId="0" xfId="0" applyNumberFormat="1" applyFont="1" applyAlignment="1">
      <alignment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29" xfId="0" applyFont="1" applyBorder="1" applyAlignment="1">
      <alignment horizontal="center" vertical="center"/>
    </xf>
    <xf numFmtId="49" fontId="3" fillId="0" borderId="40" xfId="0" applyNumberFormat="1" applyFont="1" applyBorder="1" applyAlignment="1" applyProtection="1">
      <alignment horizontal="center" vertical="center" wrapText="1"/>
      <protection/>
    </xf>
    <xf numFmtId="49" fontId="3" fillId="0" borderId="19" xfId="0" applyNumberFormat="1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9" xfId="0" applyNumberFormat="1" applyFont="1" applyFill="1" applyBorder="1" applyAlignment="1" applyProtection="1">
      <alignment horizontal="center" vertical="center" wrapText="1"/>
      <protection/>
    </xf>
    <xf numFmtId="49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45" xfId="0" applyFont="1" applyBorder="1" applyAlignment="1">
      <alignment horizontal="center" vertical="center" wrapText="1"/>
    </xf>
    <xf numFmtId="49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34" xfId="0" applyFont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6" fillId="24" borderId="15" xfId="0" applyFont="1" applyFill="1" applyBorder="1" applyAlignment="1" applyProtection="1">
      <alignment horizontal="center" vertical="center"/>
      <protection locked="0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0" borderId="46" xfId="0" applyFont="1" applyBorder="1" applyAlignment="1">
      <alignment horizontal="left" vertical="center" wrapText="1"/>
    </xf>
    <xf numFmtId="0" fontId="17" fillId="0" borderId="47" xfId="0" applyFont="1" applyBorder="1" applyAlignment="1">
      <alignment horizontal="left" vertical="center" wrapText="1"/>
    </xf>
    <xf numFmtId="0" fontId="17" fillId="0" borderId="48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177" fontId="3" fillId="0" borderId="15" xfId="0" applyNumberFormat="1" applyFont="1" applyBorder="1" applyAlignment="1">
      <alignment horizontal="center" vertical="center" wrapText="1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4" fillId="2" borderId="45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49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0" fontId="6" fillId="2" borderId="26" xfId="0" applyFont="1" applyFill="1" applyBorder="1" applyAlignment="1" applyProtection="1">
      <alignment horizontal="center" vertical="center"/>
      <protection locked="0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wrapText="1"/>
    </xf>
    <xf numFmtId="0" fontId="17" fillId="0" borderId="5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top" wrapText="1"/>
    </xf>
    <xf numFmtId="0" fontId="14" fillId="0" borderId="0" xfId="0" applyFont="1" applyAlignment="1">
      <alignment/>
    </xf>
    <xf numFmtId="0" fontId="18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workbookViewId="0" topLeftCell="A1">
      <selection activeCell="D10" sqref="D10"/>
    </sheetView>
  </sheetViews>
  <sheetFormatPr defaultColWidth="8.625" defaultRowHeight="14.25"/>
  <cols>
    <col min="1" max="1" width="77.50390625" style="0" customWidth="1"/>
  </cols>
  <sheetData>
    <row r="1" spans="1:23" ht="22.5">
      <c r="A1" s="158" t="s">
        <v>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</row>
    <row r="2" ht="14.25">
      <c r="A2" s="160" t="s">
        <v>1</v>
      </c>
    </row>
    <row r="3" ht="14.25">
      <c r="A3" s="161" t="s">
        <v>2</v>
      </c>
    </row>
    <row r="4" ht="16.5" customHeight="1">
      <c r="A4" s="160" t="s">
        <v>3</v>
      </c>
    </row>
    <row r="5" ht="16.5" customHeight="1">
      <c r="A5" s="160" t="s">
        <v>4</v>
      </c>
    </row>
    <row r="6" ht="174" customHeight="1">
      <c r="A6" s="162" t="s">
        <v>5</v>
      </c>
    </row>
    <row r="7" ht="15.75">
      <c r="A7" s="163"/>
    </row>
    <row r="8" ht="14.25">
      <c r="A8" s="164"/>
    </row>
    <row r="9" ht="14.25">
      <c r="A9" s="164"/>
    </row>
    <row r="10" ht="14.25">
      <c r="A10" s="164"/>
    </row>
    <row r="11" ht="14.25">
      <c r="A11" s="164"/>
    </row>
    <row r="12" ht="14.25">
      <c r="A12" s="164"/>
    </row>
  </sheetData>
  <sheetProtection/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zoomScaleSheetLayoutView="100" workbookViewId="0" topLeftCell="A28">
      <selection activeCell="Q5" sqref="Q5"/>
    </sheetView>
  </sheetViews>
  <sheetFormatPr defaultColWidth="8.625" defaultRowHeight="14.25"/>
  <cols>
    <col min="1" max="1" width="11.00390625" style="108" customWidth="1"/>
    <col min="2" max="2" width="17.875" style="109" customWidth="1"/>
    <col min="3" max="3" width="3.625" style="0" customWidth="1"/>
    <col min="4" max="4" width="5.125" style="0" customWidth="1"/>
    <col min="5" max="5" width="4.125" style="0" customWidth="1"/>
    <col min="6" max="6" width="4.50390625" style="0" customWidth="1"/>
    <col min="7" max="7" width="3.625" style="0" customWidth="1"/>
    <col min="8" max="8" width="4.875" style="0" customWidth="1"/>
    <col min="9" max="9" width="5.375" style="0" customWidth="1"/>
    <col min="10" max="10" width="5.125" style="110" customWidth="1"/>
    <col min="11" max="11" width="4.625" style="0" customWidth="1"/>
    <col min="12" max="12" width="4.375" style="0" customWidth="1"/>
    <col min="13" max="13" width="4.625" style="0" customWidth="1"/>
    <col min="14" max="14" width="4.50390625" style="0" customWidth="1"/>
    <col min="15" max="15" width="4.375" style="0" customWidth="1"/>
    <col min="16" max="16" width="4.125" style="0" customWidth="1"/>
    <col min="17" max="17" width="4.625" style="0" customWidth="1"/>
    <col min="18" max="18" width="4.125" style="0" customWidth="1"/>
    <col min="19" max="19" width="8.625" style="108" customWidth="1"/>
    <col min="20" max="20" width="5.50390625" style="108" customWidth="1"/>
  </cols>
  <sheetData>
    <row r="1" spans="1:20" ht="37.5" customHeight="1">
      <c r="A1" s="111" t="s">
        <v>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ht="27" customHeight="1">
      <c r="A2" s="112" t="s">
        <v>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</row>
    <row r="3" spans="1:20" ht="27" customHeight="1">
      <c r="A3" s="113" t="s">
        <v>8</v>
      </c>
      <c r="B3" s="5" t="s">
        <v>9</v>
      </c>
      <c r="C3" s="5" t="s">
        <v>10</v>
      </c>
      <c r="D3" s="5" t="s">
        <v>11</v>
      </c>
      <c r="E3" s="6" t="s">
        <v>12</v>
      </c>
      <c r="F3" s="6"/>
      <c r="G3" s="6"/>
      <c r="H3" s="6"/>
      <c r="I3" s="5" t="s">
        <v>13</v>
      </c>
      <c r="J3" s="143" t="s">
        <v>14</v>
      </c>
      <c r="K3" s="86" t="s">
        <v>15</v>
      </c>
      <c r="L3" s="87"/>
      <c r="M3" s="87"/>
      <c r="N3" s="87"/>
      <c r="O3" s="87"/>
      <c r="P3" s="87"/>
      <c r="Q3" s="87"/>
      <c r="R3" s="87"/>
      <c r="S3" s="91" t="s">
        <v>16</v>
      </c>
      <c r="T3" s="92" t="s">
        <v>17</v>
      </c>
    </row>
    <row r="4" spans="1:20" ht="27" customHeight="1">
      <c r="A4" s="114"/>
      <c r="B4" s="43"/>
      <c r="C4" s="9"/>
      <c r="D4" s="43"/>
      <c r="E4" s="115" t="s">
        <v>18</v>
      </c>
      <c r="F4" s="115" t="s">
        <v>19</v>
      </c>
      <c r="G4" s="115" t="s">
        <v>20</v>
      </c>
      <c r="H4" s="115" t="s">
        <v>21</v>
      </c>
      <c r="I4" s="43"/>
      <c r="J4" s="144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>
        <v>6</v>
      </c>
      <c r="Q4" s="9">
        <v>7</v>
      </c>
      <c r="R4" s="9">
        <v>8</v>
      </c>
      <c r="S4" s="93"/>
      <c r="T4" s="94"/>
    </row>
    <row r="5" spans="1:20" ht="99" customHeight="1">
      <c r="A5" s="55" t="s">
        <v>22</v>
      </c>
      <c r="B5" s="82" t="s">
        <v>23</v>
      </c>
      <c r="C5" s="82" t="s">
        <v>24</v>
      </c>
      <c r="D5" s="116" t="s">
        <v>25</v>
      </c>
      <c r="E5" s="116" t="s">
        <v>26</v>
      </c>
      <c r="F5" s="82"/>
      <c r="G5" s="82"/>
      <c r="H5" s="116" t="s">
        <v>26</v>
      </c>
      <c r="I5" s="82">
        <v>2</v>
      </c>
      <c r="J5" s="82"/>
      <c r="K5" s="82">
        <v>0.25</v>
      </c>
      <c r="L5" s="82">
        <v>0.25</v>
      </c>
      <c r="M5" s="82">
        <v>0.25</v>
      </c>
      <c r="N5" s="82">
        <v>0.25</v>
      </c>
      <c r="O5" s="82">
        <v>0.25</v>
      </c>
      <c r="P5" s="82">
        <v>0.25</v>
      </c>
      <c r="Q5" s="82">
        <v>0.25</v>
      </c>
      <c r="R5" s="82">
        <v>0.25</v>
      </c>
      <c r="S5" s="71" t="s">
        <v>27</v>
      </c>
      <c r="T5" s="97" t="s">
        <v>28</v>
      </c>
    </row>
    <row r="6" spans="1:20" ht="51" customHeight="1">
      <c r="A6" s="117" t="s">
        <v>29</v>
      </c>
      <c r="B6" s="82" t="s">
        <v>30</v>
      </c>
      <c r="C6" s="82" t="s">
        <v>31</v>
      </c>
      <c r="D6" s="82">
        <v>176</v>
      </c>
      <c r="E6" s="82">
        <v>160</v>
      </c>
      <c r="F6" s="82"/>
      <c r="G6" s="82"/>
      <c r="H6" s="82">
        <v>16</v>
      </c>
      <c r="I6" s="82">
        <v>10</v>
      </c>
      <c r="J6" s="82">
        <v>1</v>
      </c>
      <c r="K6" s="82">
        <v>2.5</v>
      </c>
      <c r="L6" s="82">
        <v>2.5</v>
      </c>
      <c r="M6" s="82">
        <v>2.5</v>
      </c>
      <c r="N6" s="82">
        <v>2.5</v>
      </c>
      <c r="O6" s="82"/>
      <c r="P6" s="82"/>
      <c r="Q6" s="82"/>
      <c r="R6" s="82"/>
      <c r="S6" s="71" t="s">
        <v>32</v>
      </c>
      <c r="T6" s="97" t="s">
        <v>28</v>
      </c>
    </row>
    <row r="7" spans="1:20" ht="27" customHeight="1">
      <c r="A7" s="118" t="s">
        <v>33</v>
      </c>
      <c r="B7" s="119" t="s">
        <v>34</v>
      </c>
      <c r="C7" s="119" t="s">
        <v>31</v>
      </c>
      <c r="D7" s="119">
        <v>144</v>
      </c>
      <c r="E7" s="119">
        <v>144</v>
      </c>
      <c r="F7" s="119"/>
      <c r="G7" s="119"/>
      <c r="H7" s="82">
        <v>256</v>
      </c>
      <c r="I7" s="119">
        <v>2</v>
      </c>
      <c r="J7" s="119">
        <v>1</v>
      </c>
      <c r="K7" s="119">
        <v>0.5</v>
      </c>
      <c r="L7" s="119">
        <v>0.5</v>
      </c>
      <c r="M7" s="119">
        <v>0.5</v>
      </c>
      <c r="N7" s="119">
        <v>0.5</v>
      </c>
      <c r="O7" s="119"/>
      <c r="P7" s="119"/>
      <c r="Q7" s="119"/>
      <c r="R7" s="119"/>
      <c r="S7" s="148" t="s">
        <v>32</v>
      </c>
      <c r="T7" s="149" t="s">
        <v>28</v>
      </c>
    </row>
    <row r="8" spans="1:20" ht="27" customHeight="1">
      <c r="A8" s="120"/>
      <c r="B8" s="121"/>
      <c r="C8" s="121"/>
      <c r="D8" s="121"/>
      <c r="E8" s="121"/>
      <c r="F8" s="121"/>
      <c r="G8" s="121"/>
      <c r="H8" s="122" t="s">
        <v>35</v>
      </c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50"/>
      <c r="T8" s="67"/>
    </row>
    <row r="9" spans="1:20" ht="27" customHeight="1">
      <c r="A9" s="117" t="s">
        <v>36</v>
      </c>
      <c r="B9" s="82" t="s">
        <v>37</v>
      </c>
      <c r="C9" s="82" t="s">
        <v>31</v>
      </c>
      <c r="D9" s="82">
        <v>88</v>
      </c>
      <c r="E9" s="82">
        <v>56</v>
      </c>
      <c r="F9" s="82"/>
      <c r="G9" s="82"/>
      <c r="H9" s="82">
        <v>32</v>
      </c>
      <c r="I9" s="82">
        <v>3.5</v>
      </c>
      <c r="J9" s="82">
        <v>2</v>
      </c>
      <c r="K9" s="82"/>
      <c r="L9" s="82"/>
      <c r="M9" s="125">
        <v>2</v>
      </c>
      <c r="N9" s="125">
        <v>1.5</v>
      </c>
      <c r="O9" s="125"/>
      <c r="P9" s="125"/>
      <c r="Q9" s="82"/>
      <c r="R9" s="82"/>
      <c r="S9" s="71" t="s">
        <v>32</v>
      </c>
      <c r="T9" s="97" t="s">
        <v>28</v>
      </c>
    </row>
    <row r="10" spans="1:20" ht="27" customHeight="1">
      <c r="A10" s="117" t="s">
        <v>38</v>
      </c>
      <c r="B10" s="82" t="s">
        <v>39</v>
      </c>
      <c r="C10" s="82" t="s">
        <v>31</v>
      </c>
      <c r="D10" s="82">
        <v>48</v>
      </c>
      <c r="E10" s="82">
        <v>32</v>
      </c>
      <c r="F10" s="82"/>
      <c r="G10" s="82"/>
      <c r="H10" s="82">
        <v>16</v>
      </c>
      <c r="I10" s="82">
        <v>2</v>
      </c>
      <c r="J10" s="82">
        <v>1</v>
      </c>
      <c r="K10" s="82"/>
      <c r="L10" s="125">
        <v>2</v>
      </c>
      <c r="M10" s="125"/>
      <c r="N10" s="82"/>
      <c r="O10" s="82"/>
      <c r="P10" s="82"/>
      <c r="Q10" s="82"/>
      <c r="R10" s="82"/>
      <c r="S10" s="71" t="s">
        <v>32</v>
      </c>
      <c r="T10" s="97" t="s">
        <v>28</v>
      </c>
    </row>
    <row r="11" spans="1:21" ht="27" customHeight="1">
      <c r="A11" s="55" t="s">
        <v>40</v>
      </c>
      <c r="B11" s="82" t="s">
        <v>41</v>
      </c>
      <c r="C11" s="82" t="s">
        <v>31</v>
      </c>
      <c r="D11" s="82">
        <v>40</v>
      </c>
      <c r="E11" s="82">
        <v>32</v>
      </c>
      <c r="F11" s="82"/>
      <c r="G11" s="82"/>
      <c r="H11" s="82">
        <v>8</v>
      </c>
      <c r="I11" s="82">
        <v>2</v>
      </c>
      <c r="J11" s="82">
        <v>0.5</v>
      </c>
      <c r="K11" s="82"/>
      <c r="L11" s="82"/>
      <c r="M11" s="145">
        <v>2</v>
      </c>
      <c r="N11" s="125"/>
      <c r="O11" s="125"/>
      <c r="P11" s="125"/>
      <c r="Q11" s="82"/>
      <c r="R11" s="82"/>
      <c r="S11" s="71" t="s">
        <v>42</v>
      </c>
      <c r="T11" s="97" t="s">
        <v>43</v>
      </c>
      <c r="U11" s="151"/>
    </row>
    <row r="12" spans="1:20" ht="27" customHeight="1">
      <c r="A12" s="117" t="s">
        <v>44</v>
      </c>
      <c r="B12" s="82" t="s">
        <v>45</v>
      </c>
      <c r="C12" s="82" t="s">
        <v>31</v>
      </c>
      <c r="D12" s="82">
        <v>48</v>
      </c>
      <c r="E12" s="82">
        <v>32</v>
      </c>
      <c r="F12" s="82"/>
      <c r="G12" s="82"/>
      <c r="H12" s="82">
        <v>16</v>
      </c>
      <c r="I12" s="82">
        <v>2</v>
      </c>
      <c r="J12" s="82">
        <v>1</v>
      </c>
      <c r="K12" s="82">
        <v>2</v>
      </c>
      <c r="L12" s="82"/>
      <c r="M12" s="82"/>
      <c r="N12" s="82"/>
      <c r="O12" s="82"/>
      <c r="P12" s="82"/>
      <c r="Q12" s="82"/>
      <c r="R12" s="82"/>
      <c r="S12" s="71" t="s">
        <v>46</v>
      </c>
      <c r="T12" s="97" t="s">
        <v>43</v>
      </c>
    </row>
    <row r="13" spans="1:20" ht="27" customHeight="1">
      <c r="A13" s="117" t="s">
        <v>47</v>
      </c>
      <c r="B13" s="82" t="s">
        <v>48</v>
      </c>
      <c r="C13" s="82" t="s">
        <v>24</v>
      </c>
      <c r="D13" s="82">
        <v>32</v>
      </c>
      <c r="E13" s="82">
        <v>24</v>
      </c>
      <c r="F13" s="82"/>
      <c r="G13" s="82"/>
      <c r="H13" s="82">
        <v>8</v>
      </c>
      <c r="I13" s="82">
        <v>1.5</v>
      </c>
      <c r="J13" s="82"/>
      <c r="K13" s="125"/>
      <c r="L13" s="125">
        <v>1.5</v>
      </c>
      <c r="M13" s="82"/>
      <c r="N13" s="82"/>
      <c r="O13" s="82"/>
      <c r="P13" s="82"/>
      <c r="Q13" s="82"/>
      <c r="R13" s="82"/>
      <c r="S13" s="71" t="s">
        <v>49</v>
      </c>
      <c r="T13" s="97" t="s">
        <v>43</v>
      </c>
    </row>
    <row r="14" spans="1:20" ht="27" customHeight="1">
      <c r="A14" s="117" t="s">
        <v>50</v>
      </c>
      <c r="B14" s="82" t="s">
        <v>51</v>
      </c>
      <c r="C14" s="82" t="s">
        <v>31</v>
      </c>
      <c r="D14" s="82">
        <f aca="true" t="shared" si="0" ref="D14:D21">SUM(E14:H14)</f>
        <v>32</v>
      </c>
      <c r="E14" s="82">
        <v>24</v>
      </c>
      <c r="F14" s="82"/>
      <c r="G14" s="82"/>
      <c r="H14" s="82">
        <v>8</v>
      </c>
      <c r="I14" s="12">
        <v>1.5</v>
      </c>
      <c r="J14" s="82"/>
      <c r="K14" s="125">
        <v>1.5</v>
      </c>
      <c r="L14" s="125"/>
      <c r="M14" s="82"/>
      <c r="N14" s="82"/>
      <c r="O14" s="82"/>
      <c r="P14" s="82"/>
      <c r="Q14" s="82"/>
      <c r="R14" s="82"/>
      <c r="S14" s="71" t="s">
        <v>32</v>
      </c>
      <c r="T14" s="152" t="s">
        <v>28</v>
      </c>
    </row>
    <row r="15" spans="1:20" ht="27" customHeight="1">
      <c r="A15" s="123" t="s">
        <v>52</v>
      </c>
      <c r="B15" s="124" t="s">
        <v>53</v>
      </c>
      <c r="C15" s="125" t="s">
        <v>31</v>
      </c>
      <c r="D15" s="82">
        <f t="shared" si="0"/>
        <v>48</v>
      </c>
      <c r="E15" s="125">
        <v>48</v>
      </c>
      <c r="F15" s="125"/>
      <c r="G15" s="125"/>
      <c r="H15" s="125"/>
      <c r="I15" s="12">
        <f aca="true" t="shared" si="1" ref="I15:I21">SUM(K15:R15)</f>
        <v>3</v>
      </c>
      <c r="J15" s="125"/>
      <c r="K15" s="125">
        <v>3</v>
      </c>
      <c r="L15" s="125"/>
      <c r="M15" s="125"/>
      <c r="N15" s="125"/>
      <c r="O15" s="125"/>
      <c r="P15" s="125"/>
      <c r="Q15" s="125"/>
      <c r="R15" s="125"/>
      <c r="S15" s="71" t="s">
        <v>49</v>
      </c>
      <c r="T15" s="152" t="s">
        <v>43</v>
      </c>
    </row>
    <row r="16" spans="1:20" ht="27" customHeight="1">
      <c r="A16" s="123" t="s">
        <v>54</v>
      </c>
      <c r="B16" s="124" t="s">
        <v>55</v>
      </c>
      <c r="C16" s="125" t="s">
        <v>31</v>
      </c>
      <c r="D16" s="82">
        <f t="shared" si="0"/>
        <v>96</v>
      </c>
      <c r="E16" s="125">
        <v>96</v>
      </c>
      <c r="F16" s="125"/>
      <c r="G16" s="125"/>
      <c r="H16" s="125"/>
      <c r="I16" s="12">
        <f t="shared" si="1"/>
        <v>6</v>
      </c>
      <c r="J16" s="125"/>
      <c r="K16" s="125">
        <v>6</v>
      </c>
      <c r="L16" s="125"/>
      <c r="M16" s="125"/>
      <c r="N16" s="125"/>
      <c r="O16" s="125"/>
      <c r="P16" s="125"/>
      <c r="Q16" s="125"/>
      <c r="R16" s="125"/>
      <c r="S16" s="71" t="s">
        <v>32</v>
      </c>
      <c r="T16" s="152" t="s">
        <v>28</v>
      </c>
    </row>
    <row r="17" spans="1:20" ht="27" customHeight="1">
      <c r="A17" s="123" t="s">
        <v>56</v>
      </c>
      <c r="B17" s="124" t="s">
        <v>57</v>
      </c>
      <c r="C17" s="125" t="s">
        <v>31</v>
      </c>
      <c r="D17" s="82">
        <f t="shared" si="0"/>
        <v>96</v>
      </c>
      <c r="E17" s="125">
        <v>96</v>
      </c>
      <c r="F17" s="125"/>
      <c r="G17" s="125"/>
      <c r="H17" s="125"/>
      <c r="I17" s="12">
        <f t="shared" si="1"/>
        <v>6</v>
      </c>
      <c r="J17" s="125"/>
      <c r="K17" s="125"/>
      <c r="L17" s="125">
        <v>6</v>
      </c>
      <c r="M17" s="125"/>
      <c r="N17" s="125"/>
      <c r="O17" s="125"/>
      <c r="P17" s="125"/>
      <c r="Q17" s="125"/>
      <c r="R17" s="125"/>
      <c r="S17" s="71" t="s">
        <v>32</v>
      </c>
      <c r="T17" s="152" t="s">
        <v>28</v>
      </c>
    </row>
    <row r="18" spans="1:20" ht="27" customHeight="1">
      <c r="A18" s="123" t="s">
        <v>58</v>
      </c>
      <c r="B18" s="126" t="s">
        <v>59</v>
      </c>
      <c r="C18" s="125" t="s">
        <v>31</v>
      </c>
      <c r="D18" s="127">
        <v>88</v>
      </c>
      <c r="E18" s="128">
        <v>88</v>
      </c>
      <c r="F18" s="125"/>
      <c r="G18" s="125"/>
      <c r="H18" s="125"/>
      <c r="I18" s="20">
        <v>5.5</v>
      </c>
      <c r="J18" s="125"/>
      <c r="K18" s="125"/>
      <c r="L18" s="125"/>
      <c r="M18" s="128">
        <v>5.5</v>
      </c>
      <c r="N18" s="125"/>
      <c r="O18" s="125"/>
      <c r="P18" s="125"/>
      <c r="Q18" s="125"/>
      <c r="R18" s="125"/>
      <c r="S18" s="71" t="s">
        <v>32</v>
      </c>
      <c r="T18" s="152" t="s">
        <v>28</v>
      </c>
    </row>
    <row r="19" spans="1:20" ht="27" customHeight="1">
      <c r="A19" s="123" t="s">
        <v>60</v>
      </c>
      <c r="B19" s="81" t="s">
        <v>61</v>
      </c>
      <c r="C19" s="125" t="s">
        <v>31</v>
      </c>
      <c r="D19" s="82">
        <f t="shared" si="0"/>
        <v>48</v>
      </c>
      <c r="E19" s="125">
        <v>40</v>
      </c>
      <c r="F19" s="125"/>
      <c r="G19" s="125">
        <v>8</v>
      </c>
      <c r="H19" s="125"/>
      <c r="I19" s="12">
        <f t="shared" si="1"/>
        <v>3</v>
      </c>
      <c r="J19" s="125"/>
      <c r="K19" s="125">
        <v>3</v>
      </c>
      <c r="L19" s="125"/>
      <c r="M19" s="125"/>
      <c r="N19" s="125"/>
      <c r="O19" s="125"/>
      <c r="P19" s="125"/>
      <c r="Q19" s="125"/>
      <c r="R19" s="125"/>
      <c r="S19" s="71" t="s">
        <v>32</v>
      </c>
      <c r="T19" s="152" t="s">
        <v>28</v>
      </c>
    </row>
    <row r="20" spans="1:20" ht="27" customHeight="1">
      <c r="A20" s="123" t="s">
        <v>62</v>
      </c>
      <c r="B20" s="124" t="s">
        <v>63</v>
      </c>
      <c r="C20" s="125" t="s">
        <v>31</v>
      </c>
      <c r="D20" s="82">
        <f t="shared" si="0"/>
        <v>64</v>
      </c>
      <c r="E20" s="125">
        <v>56</v>
      </c>
      <c r="F20" s="125"/>
      <c r="G20" s="125">
        <v>8</v>
      </c>
      <c r="H20" s="125"/>
      <c r="I20" s="12">
        <f t="shared" si="1"/>
        <v>4</v>
      </c>
      <c r="J20" s="125"/>
      <c r="K20" s="125"/>
      <c r="L20" s="125"/>
      <c r="M20" s="125">
        <v>4</v>
      </c>
      <c r="N20" s="125"/>
      <c r="O20" s="125"/>
      <c r="P20" s="125"/>
      <c r="Q20" s="125"/>
      <c r="R20" s="125"/>
      <c r="S20" s="71" t="s">
        <v>32</v>
      </c>
      <c r="T20" s="152" t="s">
        <v>28</v>
      </c>
    </row>
    <row r="21" spans="1:20" ht="27" customHeight="1">
      <c r="A21" s="55" t="s">
        <v>64</v>
      </c>
      <c r="B21" s="124" t="s">
        <v>65</v>
      </c>
      <c r="C21" s="125" t="s">
        <v>31</v>
      </c>
      <c r="D21" s="82">
        <f t="shared" si="0"/>
        <v>84</v>
      </c>
      <c r="E21" s="125">
        <v>80</v>
      </c>
      <c r="F21" s="125">
        <v>4</v>
      </c>
      <c r="G21" s="125"/>
      <c r="H21" s="125"/>
      <c r="I21" s="12">
        <f t="shared" si="1"/>
        <v>5</v>
      </c>
      <c r="J21" s="125"/>
      <c r="K21" s="125"/>
      <c r="L21" s="125"/>
      <c r="M21" s="125">
        <v>5</v>
      </c>
      <c r="N21" s="125"/>
      <c r="O21" s="125"/>
      <c r="P21" s="125"/>
      <c r="Q21" s="125"/>
      <c r="R21" s="125"/>
      <c r="S21" s="71" t="s">
        <v>32</v>
      </c>
      <c r="T21" s="152" t="s">
        <v>28</v>
      </c>
    </row>
    <row r="22" spans="1:20" s="107" customFormat="1" ht="27" customHeight="1">
      <c r="A22" s="129" t="s">
        <v>66</v>
      </c>
      <c r="B22" s="103"/>
      <c r="C22" s="22"/>
      <c r="D22" s="103">
        <f>SUM(D6:D21)</f>
        <v>1132</v>
      </c>
      <c r="E22" s="103">
        <f>SUM(E6:E21)</f>
        <v>1008</v>
      </c>
      <c r="F22" s="103">
        <f>SUM(F6:F21)</f>
        <v>4</v>
      </c>
      <c r="G22" s="103">
        <f>SUM(G6:G21)</f>
        <v>16</v>
      </c>
      <c r="H22" s="130">
        <f>SUM(H6,H9:H21)</f>
        <v>104</v>
      </c>
      <c r="I22" s="146">
        <f>SUM(I5:I21)</f>
        <v>59</v>
      </c>
      <c r="J22" s="103">
        <f>SUM(J5:J21)</f>
        <v>6.5</v>
      </c>
      <c r="K22" s="147">
        <f>SUM(K5:K21)</f>
        <v>18.75</v>
      </c>
      <c r="L22" s="103">
        <f>SUM(L5:L21)</f>
        <v>12.75</v>
      </c>
      <c r="M22" s="103">
        <f>SUM(M5:M21)</f>
        <v>21.75</v>
      </c>
      <c r="N22" s="103">
        <f>SUM(N5:N21)</f>
        <v>4.75</v>
      </c>
      <c r="O22" s="103">
        <f>SUM(O5:O21)</f>
        <v>0.25</v>
      </c>
      <c r="P22" s="103">
        <f>SUM(P5:P21)</f>
        <v>0.25</v>
      </c>
      <c r="Q22" s="103">
        <f>SUM(Q5:Q21)</f>
        <v>0.25</v>
      </c>
      <c r="R22" s="103">
        <f>SUM(R5:R21)</f>
        <v>0.25</v>
      </c>
      <c r="S22" s="153"/>
      <c r="T22" s="154"/>
    </row>
    <row r="23" spans="1:20" ht="27" customHeight="1">
      <c r="A23" s="131"/>
      <c r="B23" s="131"/>
      <c r="C23" s="132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55"/>
      <c r="T23" s="156"/>
    </row>
    <row r="24" spans="1:20" ht="14.25" customHeight="1">
      <c r="A24" s="134" t="s">
        <v>67</v>
      </c>
      <c r="B24" s="135" t="s">
        <v>68</v>
      </c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</row>
    <row r="25" spans="1:20" ht="15" customHeight="1">
      <c r="A25" s="131"/>
      <c r="B25" s="131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</row>
    <row r="26" spans="1:20" ht="43.5" customHeight="1">
      <c r="A26" s="137" t="s">
        <v>69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</row>
    <row r="27" spans="1:20" ht="15" customHeight="1">
      <c r="A27" s="138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</row>
    <row r="28" spans="1:20" ht="45.75" customHeight="1">
      <c r="A28" s="139" t="s">
        <v>70</v>
      </c>
      <c r="B28" s="140"/>
      <c r="C28" s="140"/>
      <c r="D28" s="140"/>
      <c r="E28" s="140"/>
      <c r="F28" s="140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57"/>
    </row>
    <row r="29" spans="1:20" ht="14.25">
      <c r="A29" s="141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</row>
  </sheetData>
  <sheetProtection/>
  <mergeCells count="37">
    <mergeCell ref="A1:T1"/>
    <mergeCell ref="A2:T2"/>
    <mergeCell ref="E3:H3"/>
    <mergeCell ref="K3:R3"/>
    <mergeCell ref="A22:B22"/>
    <mergeCell ref="B24:T24"/>
    <mergeCell ref="B25:T25"/>
    <mergeCell ref="A28:T28"/>
    <mergeCell ref="A29:T29"/>
    <mergeCell ref="A3:A4"/>
    <mergeCell ref="A7:A8"/>
    <mergeCell ref="B3:B4"/>
    <mergeCell ref="B7:B8"/>
    <mergeCell ref="C3:C4"/>
    <mergeCell ref="C7:C8"/>
    <mergeCell ref="D3:D4"/>
    <mergeCell ref="D7:D8"/>
    <mergeCell ref="E7:E8"/>
    <mergeCell ref="F7:F8"/>
    <mergeCell ref="G7:G8"/>
    <mergeCell ref="I3:I4"/>
    <mergeCell ref="I7:I8"/>
    <mergeCell ref="J3:J4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3:S4"/>
    <mergeCell ref="S7:S8"/>
    <mergeCell ref="T3:T4"/>
    <mergeCell ref="T7:T8"/>
    <mergeCell ref="A26:T27"/>
  </mergeCells>
  <printOptions horizontalCentered="1"/>
  <pageMargins left="0.5" right="0.44" top="0.79" bottom="0.79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9"/>
  <sheetViews>
    <sheetView workbookViewId="0" topLeftCell="A1">
      <selection activeCell="R5" sqref="R5"/>
    </sheetView>
  </sheetViews>
  <sheetFormatPr defaultColWidth="8.625" defaultRowHeight="14.25"/>
  <cols>
    <col min="2" max="2" width="14.50390625" style="0" customWidth="1"/>
    <col min="3" max="3" width="6.50390625" style="0" customWidth="1"/>
    <col min="4" max="4" width="4.625" style="0" customWidth="1"/>
    <col min="5" max="5" width="5.625" style="0" customWidth="1"/>
    <col min="6" max="6" width="3.625" style="0" bestFit="1" customWidth="1"/>
    <col min="7" max="7" width="3.875" style="0" customWidth="1"/>
    <col min="8" max="8" width="2.625" style="0" customWidth="1"/>
    <col min="9" max="9" width="3.125" style="0" customWidth="1"/>
    <col min="10" max="10" width="4.125" style="0" customWidth="1"/>
    <col min="11" max="11" width="4.00390625" style="0" customWidth="1"/>
    <col min="12" max="12" width="3.375" style="0" customWidth="1"/>
    <col min="13" max="13" width="4.00390625" style="0" customWidth="1"/>
    <col min="14" max="14" width="2.625" style="0" customWidth="1"/>
    <col min="15" max="15" width="3.375" style="0" customWidth="1"/>
    <col min="16" max="16" width="3.625" style="0" customWidth="1"/>
    <col min="17" max="17" width="3.125" style="0" customWidth="1"/>
    <col min="18" max="18" width="3.375" style="0" customWidth="1"/>
    <col min="19" max="19" width="2.875" style="0" customWidth="1"/>
    <col min="20" max="20" width="4.625" style="0" customWidth="1"/>
    <col min="21" max="21" width="5.125" style="0" customWidth="1"/>
  </cols>
  <sheetData>
    <row r="1" spans="1:21" ht="22.5">
      <c r="A1" s="74" t="s">
        <v>71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ht="21">
      <c r="A2" s="36" t="s">
        <v>72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14.25" customHeight="1">
      <c r="A3" s="75" t="s">
        <v>8</v>
      </c>
      <c r="B3" s="5" t="s">
        <v>73</v>
      </c>
      <c r="C3" s="76" t="s">
        <v>74</v>
      </c>
      <c r="D3" s="5" t="s">
        <v>10</v>
      </c>
      <c r="E3" s="5" t="s">
        <v>75</v>
      </c>
      <c r="F3" s="6" t="s">
        <v>76</v>
      </c>
      <c r="G3" s="6"/>
      <c r="H3" s="6"/>
      <c r="I3" s="6"/>
      <c r="J3" s="5" t="s">
        <v>77</v>
      </c>
      <c r="K3" s="5" t="s">
        <v>78</v>
      </c>
      <c r="L3" s="86" t="s">
        <v>15</v>
      </c>
      <c r="M3" s="87"/>
      <c r="N3" s="87"/>
      <c r="O3" s="87"/>
      <c r="P3" s="87"/>
      <c r="Q3" s="87"/>
      <c r="R3" s="87"/>
      <c r="S3" s="87"/>
      <c r="T3" s="91" t="s">
        <v>16</v>
      </c>
      <c r="U3" s="92" t="s">
        <v>17</v>
      </c>
    </row>
    <row r="4" spans="1:21" ht="46.5" customHeight="1">
      <c r="A4" s="77"/>
      <c r="B4" s="43"/>
      <c r="C4" s="78"/>
      <c r="D4" s="43"/>
      <c r="E4" s="43"/>
      <c r="F4" s="43" t="s">
        <v>18</v>
      </c>
      <c r="G4" s="43" t="s">
        <v>79</v>
      </c>
      <c r="H4" s="43" t="s">
        <v>80</v>
      </c>
      <c r="I4" s="43" t="s">
        <v>21</v>
      </c>
      <c r="J4" s="43"/>
      <c r="K4" s="43"/>
      <c r="L4" s="9">
        <v>1</v>
      </c>
      <c r="M4" s="9">
        <v>2</v>
      </c>
      <c r="N4" s="9">
        <v>3</v>
      </c>
      <c r="O4" s="9">
        <v>4</v>
      </c>
      <c r="P4" s="9">
        <v>5</v>
      </c>
      <c r="Q4" s="9">
        <v>6</v>
      </c>
      <c r="R4" s="9">
        <v>7</v>
      </c>
      <c r="S4" s="9">
        <v>8</v>
      </c>
      <c r="T4" s="93"/>
      <c r="U4" s="94"/>
    </row>
    <row r="5" spans="1:21" ht="22.5">
      <c r="A5" s="79" t="s">
        <v>81</v>
      </c>
      <c r="B5" s="80" t="s">
        <v>82</v>
      </c>
      <c r="C5" s="81" t="s">
        <v>43</v>
      </c>
      <c r="D5" s="81" t="s">
        <v>83</v>
      </c>
      <c r="E5" s="82">
        <v>6</v>
      </c>
      <c r="F5" s="81">
        <v>6</v>
      </c>
      <c r="G5" s="81"/>
      <c r="H5" s="81"/>
      <c r="I5" s="81"/>
      <c r="J5" s="82">
        <v>0</v>
      </c>
      <c r="K5" s="81"/>
      <c r="L5" s="81">
        <v>0</v>
      </c>
      <c r="M5" s="81"/>
      <c r="N5" s="81"/>
      <c r="O5" s="81"/>
      <c r="P5" s="81"/>
      <c r="Q5" s="95"/>
      <c r="R5" s="81"/>
      <c r="S5" s="81"/>
      <c r="T5" s="96" t="s">
        <v>84</v>
      </c>
      <c r="U5" s="97" t="s">
        <v>43</v>
      </c>
    </row>
    <row r="6" spans="1:21" ht="14.25">
      <c r="A6" s="79" t="s">
        <v>85</v>
      </c>
      <c r="B6" s="80" t="s">
        <v>86</v>
      </c>
      <c r="C6" s="81" t="s">
        <v>28</v>
      </c>
      <c r="D6" s="81" t="s">
        <v>31</v>
      </c>
      <c r="E6" s="82">
        <v>72</v>
      </c>
      <c r="F6" s="81">
        <v>72</v>
      </c>
      <c r="G6" s="81"/>
      <c r="H6" s="81"/>
      <c r="I6" s="81"/>
      <c r="J6" s="82">
        <v>4.5</v>
      </c>
      <c r="K6" s="81"/>
      <c r="L6" s="81">
        <v>4.5</v>
      </c>
      <c r="M6" s="81"/>
      <c r="N6" s="81"/>
      <c r="O6" s="81"/>
      <c r="P6" s="81"/>
      <c r="Q6" s="95"/>
      <c r="R6" s="81"/>
      <c r="S6" s="81"/>
      <c r="T6" s="96" t="s">
        <v>32</v>
      </c>
      <c r="U6" s="97" t="s">
        <v>28</v>
      </c>
    </row>
    <row r="7" spans="1:21" ht="14.25">
      <c r="A7" s="79" t="s">
        <v>87</v>
      </c>
      <c r="B7" s="80" t="s">
        <v>88</v>
      </c>
      <c r="C7" s="81" t="s">
        <v>28</v>
      </c>
      <c r="D7" s="81" t="s">
        <v>31</v>
      </c>
      <c r="E7" s="82">
        <v>80</v>
      </c>
      <c r="F7" s="81">
        <v>80</v>
      </c>
      <c r="G7" s="81"/>
      <c r="H7" s="81"/>
      <c r="I7" s="81"/>
      <c r="J7" s="82">
        <v>5</v>
      </c>
      <c r="K7" s="81"/>
      <c r="L7" s="81"/>
      <c r="M7" s="81">
        <v>5</v>
      </c>
      <c r="N7" s="81"/>
      <c r="O7" s="81"/>
      <c r="P7" s="81"/>
      <c r="Q7" s="95"/>
      <c r="R7" s="81"/>
      <c r="S7" s="81"/>
      <c r="T7" s="96" t="s">
        <v>32</v>
      </c>
      <c r="U7" s="97" t="s">
        <v>28</v>
      </c>
    </row>
    <row r="8" spans="1:22" ht="22.5">
      <c r="A8" s="79" t="s">
        <v>89</v>
      </c>
      <c r="B8" s="80" t="s">
        <v>90</v>
      </c>
      <c r="C8" s="81" t="s">
        <v>28</v>
      </c>
      <c r="D8" s="81" t="s">
        <v>31</v>
      </c>
      <c r="E8" s="82">
        <v>48</v>
      </c>
      <c r="F8" s="81">
        <v>40</v>
      </c>
      <c r="G8" s="81"/>
      <c r="H8" s="81">
        <v>8</v>
      </c>
      <c r="I8" s="81"/>
      <c r="J8" s="82">
        <v>3</v>
      </c>
      <c r="K8" s="81"/>
      <c r="L8" s="81"/>
      <c r="M8" s="81">
        <v>3</v>
      </c>
      <c r="N8" s="81"/>
      <c r="O8" s="81"/>
      <c r="P8" s="81"/>
      <c r="Q8" s="95"/>
      <c r="R8" s="81"/>
      <c r="S8" s="81"/>
      <c r="T8" s="98" t="s">
        <v>91</v>
      </c>
      <c r="U8" s="104" t="s">
        <v>28</v>
      </c>
      <c r="V8" s="32"/>
    </row>
    <row r="9" spans="1:21" ht="14.25">
      <c r="A9" s="79" t="s">
        <v>92</v>
      </c>
      <c r="B9" s="80" t="s">
        <v>93</v>
      </c>
      <c r="C9" s="81" t="s">
        <v>28</v>
      </c>
      <c r="D9" s="81" t="s">
        <v>31</v>
      </c>
      <c r="E9" s="82">
        <v>48</v>
      </c>
      <c r="F9" s="81">
        <v>48</v>
      </c>
      <c r="G9" s="81"/>
      <c r="H9" s="81"/>
      <c r="I9" s="81"/>
      <c r="J9" s="82">
        <v>3</v>
      </c>
      <c r="K9" s="81"/>
      <c r="L9" s="81"/>
      <c r="M9" s="81"/>
      <c r="N9" s="81">
        <v>3</v>
      </c>
      <c r="O9" s="81"/>
      <c r="P9" s="81"/>
      <c r="Q9" s="95"/>
      <c r="R9" s="81"/>
      <c r="S9" s="81"/>
      <c r="T9" s="96" t="s">
        <v>49</v>
      </c>
      <c r="U9" s="97" t="s">
        <v>43</v>
      </c>
    </row>
    <row r="10" spans="1:21" ht="14.25">
      <c r="A10" s="79" t="s">
        <v>94</v>
      </c>
      <c r="B10" s="80" t="s">
        <v>95</v>
      </c>
      <c r="C10" s="81" t="s">
        <v>28</v>
      </c>
      <c r="D10" s="81" t="s">
        <v>31</v>
      </c>
      <c r="E10" s="82">
        <v>64</v>
      </c>
      <c r="F10" s="81">
        <v>64</v>
      </c>
      <c r="G10" s="81"/>
      <c r="H10" s="81"/>
      <c r="I10" s="81"/>
      <c r="J10" s="82">
        <v>4</v>
      </c>
      <c r="K10" s="81"/>
      <c r="L10" s="81"/>
      <c r="M10" s="81"/>
      <c r="N10" s="81"/>
      <c r="O10" s="81">
        <v>4</v>
      </c>
      <c r="P10" s="81"/>
      <c r="Q10" s="95"/>
      <c r="R10" s="81"/>
      <c r="S10" s="81"/>
      <c r="T10" s="96" t="s">
        <v>32</v>
      </c>
      <c r="U10" s="97" t="s">
        <v>28</v>
      </c>
    </row>
    <row r="11" spans="1:21" ht="14.25">
      <c r="A11" s="79" t="s">
        <v>96</v>
      </c>
      <c r="B11" s="80" t="s">
        <v>97</v>
      </c>
      <c r="C11" s="81" t="s">
        <v>28</v>
      </c>
      <c r="D11" s="81" t="s">
        <v>31</v>
      </c>
      <c r="E11" s="82">
        <v>56</v>
      </c>
      <c r="F11" s="81">
        <v>56</v>
      </c>
      <c r="G11" s="81"/>
      <c r="H11" s="81"/>
      <c r="I11" s="81"/>
      <c r="J11" s="82">
        <v>3.5</v>
      </c>
      <c r="K11" s="81"/>
      <c r="L11" s="81"/>
      <c r="M11" s="81"/>
      <c r="N11" s="81"/>
      <c r="O11" s="81">
        <v>3.5</v>
      </c>
      <c r="P11" s="81"/>
      <c r="Q11" s="95"/>
      <c r="R11" s="81"/>
      <c r="S11" s="81"/>
      <c r="T11" s="96" t="s">
        <v>32</v>
      </c>
      <c r="U11" s="97" t="s">
        <v>28</v>
      </c>
    </row>
    <row r="12" spans="1:21" ht="14.25">
      <c r="A12" s="79" t="s">
        <v>98</v>
      </c>
      <c r="B12" s="80" t="s">
        <v>99</v>
      </c>
      <c r="C12" s="81" t="s">
        <v>28</v>
      </c>
      <c r="D12" s="81" t="s">
        <v>31</v>
      </c>
      <c r="E12" s="82">
        <v>56</v>
      </c>
      <c r="F12" s="81">
        <v>56</v>
      </c>
      <c r="G12" s="81"/>
      <c r="H12" s="81"/>
      <c r="I12" s="81"/>
      <c r="J12" s="82">
        <v>3.5</v>
      </c>
      <c r="K12" s="81"/>
      <c r="L12" s="81"/>
      <c r="M12" s="81"/>
      <c r="N12" s="81"/>
      <c r="O12" s="81">
        <v>3.5</v>
      </c>
      <c r="P12" s="81"/>
      <c r="Q12" s="81"/>
      <c r="R12" s="81"/>
      <c r="S12" s="81"/>
      <c r="T12" s="96" t="s">
        <v>32</v>
      </c>
      <c r="U12" s="97" t="s">
        <v>28</v>
      </c>
    </row>
    <row r="13" spans="1:21" ht="14.25">
      <c r="A13" s="79" t="s">
        <v>100</v>
      </c>
      <c r="B13" s="80" t="s">
        <v>101</v>
      </c>
      <c r="C13" s="81" t="s">
        <v>28</v>
      </c>
      <c r="D13" s="81" t="s">
        <v>31</v>
      </c>
      <c r="E13" s="82">
        <v>48</v>
      </c>
      <c r="F13" s="81">
        <v>48</v>
      </c>
      <c r="G13" s="81"/>
      <c r="H13" s="81"/>
      <c r="I13" s="81"/>
      <c r="J13" s="82">
        <v>3</v>
      </c>
      <c r="K13" s="81"/>
      <c r="L13" s="81"/>
      <c r="M13" s="81"/>
      <c r="N13" s="81"/>
      <c r="O13" s="81"/>
      <c r="P13" s="81">
        <v>3</v>
      </c>
      <c r="Q13" s="95"/>
      <c r="R13" s="81"/>
      <c r="S13" s="81"/>
      <c r="T13" s="96" t="s">
        <v>49</v>
      </c>
      <c r="U13" s="97" t="s">
        <v>28</v>
      </c>
    </row>
    <row r="14" spans="1:21" ht="14.25">
      <c r="A14" s="79" t="s">
        <v>102</v>
      </c>
      <c r="B14" s="80" t="s">
        <v>103</v>
      </c>
      <c r="C14" s="81" t="s">
        <v>28</v>
      </c>
      <c r="D14" s="81" t="s">
        <v>31</v>
      </c>
      <c r="E14" s="82">
        <v>40</v>
      </c>
      <c r="F14" s="81">
        <v>40</v>
      </c>
      <c r="G14" s="81"/>
      <c r="H14" s="81"/>
      <c r="I14" s="81"/>
      <c r="J14" s="82">
        <v>2.5</v>
      </c>
      <c r="K14" s="81"/>
      <c r="L14" s="81"/>
      <c r="M14" s="81"/>
      <c r="N14" s="81"/>
      <c r="O14" s="81"/>
      <c r="P14" s="81">
        <v>2.5</v>
      </c>
      <c r="Q14" s="95"/>
      <c r="R14" s="81"/>
      <c r="S14" s="81"/>
      <c r="T14" s="96" t="s">
        <v>49</v>
      </c>
      <c r="U14" s="97" t="s">
        <v>43</v>
      </c>
    </row>
    <row r="15" spans="1:21" ht="14.25">
      <c r="A15" s="79" t="s">
        <v>104</v>
      </c>
      <c r="B15" s="80" t="s">
        <v>105</v>
      </c>
      <c r="C15" s="81" t="s">
        <v>28</v>
      </c>
      <c r="D15" s="81" t="s">
        <v>31</v>
      </c>
      <c r="E15" s="82">
        <v>48</v>
      </c>
      <c r="F15" s="81">
        <v>48</v>
      </c>
      <c r="G15" s="81"/>
      <c r="H15" s="81"/>
      <c r="I15" s="81"/>
      <c r="J15" s="82">
        <v>3</v>
      </c>
      <c r="K15" s="81"/>
      <c r="L15" s="81"/>
      <c r="M15" s="81"/>
      <c r="N15" s="81"/>
      <c r="O15" s="81"/>
      <c r="P15" s="81">
        <v>3</v>
      </c>
      <c r="Q15" s="95"/>
      <c r="R15" s="81"/>
      <c r="S15" s="81"/>
      <c r="T15" s="96" t="s">
        <v>106</v>
      </c>
      <c r="U15" s="97" t="s">
        <v>28</v>
      </c>
    </row>
    <row r="16" spans="1:21" ht="14.25">
      <c r="A16" s="79" t="s">
        <v>107</v>
      </c>
      <c r="B16" s="80" t="s">
        <v>108</v>
      </c>
      <c r="C16" s="81" t="s">
        <v>28</v>
      </c>
      <c r="D16" s="81" t="s">
        <v>31</v>
      </c>
      <c r="E16" s="82">
        <v>56</v>
      </c>
      <c r="F16" s="81">
        <v>56</v>
      </c>
      <c r="G16" s="81"/>
      <c r="H16" s="81"/>
      <c r="I16" s="81"/>
      <c r="J16" s="82">
        <v>3.5</v>
      </c>
      <c r="K16" s="81"/>
      <c r="L16" s="81"/>
      <c r="M16" s="81"/>
      <c r="N16" s="81"/>
      <c r="O16" s="81"/>
      <c r="P16" s="81">
        <v>3.5</v>
      </c>
      <c r="Q16" s="81"/>
      <c r="R16" s="81"/>
      <c r="S16" s="81"/>
      <c r="T16" s="96" t="s">
        <v>49</v>
      </c>
      <c r="U16" s="97" t="s">
        <v>43</v>
      </c>
    </row>
    <row r="17" spans="1:21" ht="14.25">
      <c r="A17" s="79" t="s">
        <v>109</v>
      </c>
      <c r="B17" s="80" t="s">
        <v>110</v>
      </c>
      <c r="C17" s="81" t="s">
        <v>28</v>
      </c>
      <c r="D17" s="81" t="s">
        <v>31</v>
      </c>
      <c r="E17" s="82">
        <v>56</v>
      </c>
      <c r="F17" s="81">
        <v>56</v>
      </c>
      <c r="G17" s="81"/>
      <c r="H17" s="81"/>
      <c r="I17" s="81"/>
      <c r="J17" s="82">
        <v>3.5</v>
      </c>
      <c r="K17" s="81"/>
      <c r="L17" s="81"/>
      <c r="M17" s="81"/>
      <c r="N17" s="81"/>
      <c r="O17" s="81"/>
      <c r="P17" s="81"/>
      <c r="Q17" s="81">
        <v>3.5</v>
      </c>
      <c r="R17" s="81"/>
      <c r="S17" s="81"/>
      <c r="T17" s="96" t="s">
        <v>32</v>
      </c>
      <c r="U17" s="97" t="s">
        <v>28</v>
      </c>
    </row>
    <row r="18" spans="1:21" ht="14.25">
      <c r="A18" s="79" t="s">
        <v>111</v>
      </c>
      <c r="B18" s="80" t="s">
        <v>112</v>
      </c>
      <c r="C18" s="81" t="s">
        <v>28</v>
      </c>
      <c r="D18" s="81" t="s">
        <v>31</v>
      </c>
      <c r="E18" s="82">
        <v>48</v>
      </c>
      <c r="F18" s="81">
        <v>48</v>
      </c>
      <c r="G18" s="81"/>
      <c r="H18" s="81"/>
      <c r="I18" s="81"/>
      <c r="J18" s="82">
        <v>3</v>
      </c>
      <c r="K18" s="81"/>
      <c r="L18" s="81"/>
      <c r="M18" s="81"/>
      <c r="N18" s="81"/>
      <c r="O18" s="81"/>
      <c r="P18" s="81"/>
      <c r="Q18" s="81"/>
      <c r="R18" s="81">
        <v>3</v>
      </c>
      <c r="S18" s="81"/>
      <c r="T18" s="96" t="s">
        <v>49</v>
      </c>
      <c r="U18" s="97" t="s">
        <v>28</v>
      </c>
    </row>
    <row r="19" spans="1:21" ht="14.25">
      <c r="A19" s="21" t="s">
        <v>66</v>
      </c>
      <c r="B19" s="22"/>
      <c r="C19" s="22"/>
      <c r="D19" s="22"/>
      <c r="E19" s="103">
        <f aca="true" t="shared" si="0" ref="E19:J19">SUM(E5:E18)</f>
        <v>726</v>
      </c>
      <c r="F19" s="103">
        <f t="shared" si="0"/>
        <v>718</v>
      </c>
      <c r="G19" s="103">
        <f t="shared" si="0"/>
        <v>0</v>
      </c>
      <c r="H19" s="103">
        <f t="shared" si="0"/>
        <v>8</v>
      </c>
      <c r="I19" s="103">
        <f t="shared" si="0"/>
        <v>0</v>
      </c>
      <c r="J19" s="103">
        <f t="shared" si="0"/>
        <v>45</v>
      </c>
      <c r="K19" s="103">
        <f>SUM(K5:K18)</f>
        <v>0</v>
      </c>
      <c r="L19" s="103">
        <f>SUM(L5:L18)</f>
        <v>4.5</v>
      </c>
      <c r="M19" s="103">
        <f>SUM(M5:M18)</f>
        <v>8</v>
      </c>
      <c r="N19" s="103">
        <f>SUM(N5:N18)</f>
        <v>3</v>
      </c>
      <c r="O19" s="103">
        <f>SUM(O5:O18)</f>
        <v>11</v>
      </c>
      <c r="P19" s="103">
        <f>SUM(P5:P18)</f>
        <v>12</v>
      </c>
      <c r="Q19" s="103">
        <f>SUM(Q5:Q18)</f>
        <v>3.5</v>
      </c>
      <c r="R19" s="103">
        <f>SUM(R5:R18)</f>
        <v>3</v>
      </c>
      <c r="S19" s="103">
        <f>SUM(S5:S18)</f>
        <v>0</v>
      </c>
      <c r="T19" s="105"/>
      <c r="U19" s="106"/>
    </row>
  </sheetData>
  <sheetProtection/>
  <mergeCells count="14">
    <mergeCell ref="A1:U1"/>
    <mergeCell ref="A2:U2"/>
    <mergeCell ref="F3:I3"/>
    <mergeCell ref="L3:S3"/>
    <mergeCell ref="A19:D19"/>
    <mergeCell ref="A3:A4"/>
    <mergeCell ref="B3:B4"/>
    <mergeCell ref="C3:C4"/>
    <mergeCell ref="D3:D4"/>
    <mergeCell ref="E3:E4"/>
    <mergeCell ref="J3:J4"/>
    <mergeCell ref="K3:K4"/>
    <mergeCell ref="T3:T4"/>
    <mergeCell ref="U3:U4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">
      <selection activeCell="S5" sqref="S5"/>
    </sheetView>
  </sheetViews>
  <sheetFormatPr defaultColWidth="8.625" defaultRowHeight="14.25"/>
  <cols>
    <col min="2" max="2" width="11.125" style="0" customWidth="1"/>
    <col min="3" max="3" width="5.625" style="0" customWidth="1"/>
    <col min="4" max="4" width="4.625" style="0" customWidth="1"/>
    <col min="5" max="5" width="5.125" style="0" customWidth="1"/>
    <col min="6" max="6" width="3.125" style="0" customWidth="1"/>
    <col min="7" max="9" width="3.625" style="0" customWidth="1"/>
    <col min="10" max="10" width="5.00390625" style="0" customWidth="1"/>
    <col min="11" max="11" width="4.875" style="0" customWidth="1"/>
    <col min="12" max="12" width="4.00390625" style="0" customWidth="1"/>
    <col min="13" max="13" width="3.875" style="0" customWidth="1"/>
    <col min="14" max="14" width="3.50390625" style="0" customWidth="1"/>
    <col min="15" max="15" width="3.00390625" style="0" customWidth="1"/>
    <col min="16" max="16" width="4.625" style="0" bestFit="1" customWidth="1"/>
    <col min="17" max="17" width="3.875" style="0" customWidth="1"/>
    <col min="18" max="18" width="3.625" style="0" customWidth="1"/>
    <col min="19" max="19" width="4.125" style="0" customWidth="1"/>
    <col min="20" max="20" width="6.125" style="0" customWidth="1"/>
    <col min="21" max="21" width="7.875" style="0" customWidth="1"/>
  </cols>
  <sheetData>
    <row r="1" spans="1:21" ht="22.5">
      <c r="A1" s="74" t="s">
        <v>113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</row>
    <row r="2" spans="1:21" ht="21">
      <c r="A2" s="36" t="s">
        <v>114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</row>
    <row r="3" spans="1:21" ht="14.25" customHeight="1">
      <c r="A3" s="75" t="s">
        <v>8</v>
      </c>
      <c r="B3" s="5" t="s">
        <v>73</v>
      </c>
      <c r="C3" s="76" t="s">
        <v>74</v>
      </c>
      <c r="D3" s="5" t="s">
        <v>10</v>
      </c>
      <c r="E3" s="5" t="s">
        <v>75</v>
      </c>
      <c r="F3" s="6" t="s">
        <v>76</v>
      </c>
      <c r="G3" s="6"/>
      <c r="H3" s="6"/>
      <c r="I3" s="6"/>
      <c r="J3" s="5" t="s">
        <v>77</v>
      </c>
      <c r="K3" s="5" t="s">
        <v>78</v>
      </c>
      <c r="L3" s="86" t="s">
        <v>15</v>
      </c>
      <c r="M3" s="87"/>
      <c r="N3" s="87"/>
      <c r="O3" s="87"/>
      <c r="P3" s="87"/>
      <c r="Q3" s="87"/>
      <c r="R3" s="87"/>
      <c r="S3" s="87"/>
      <c r="T3" s="91" t="s">
        <v>16</v>
      </c>
      <c r="U3" s="92" t="s">
        <v>17</v>
      </c>
    </row>
    <row r="4" spans="1:21" ht="37.5" customHeight="1">
      <c r="A4" s="77"/>
      <c r="B4" s="43"/>
      <c r="C4" s="78"/>
      <c r="D4" s="43"/>
      <c r="E4" s="43"/>
      <c r="F4" s="43" t="s">
        <v>18</v>
      </c>
      <c r="G4" s="43" t="s">
        <v>79</v>
      </c>
      <c r="H4" s="43" t="s">
        <v>80</v>
      </c>
      <c r="I4" s="43" t="s">
        <v>21</v>
      </c>
      <c r="J4" s="43"/>
      <c r="K4" s="43"/>
      <c r="L4" s="9">
        <v>1</v>
      </c>
      <c r="M4" s="9">
        <v>2</v>
      </c>
      <c r="N4" s="9">
        <v>3</v>
      </c>
      <c r="O4" s="9">
        <v>4</v>
      </c>
      <c r="P4" s="9">
        <v>5</v>
      </c>
      <c r="Q4" s="9">
        <v>6</v>
      </c>
      <c r="R4" s="9">
        <v>7</v>
      </c>
      <c r="S4" s="9">
        <v>8</v>
      </c>
      <c r="T4" s="93"/>
      <c r="U4" s="94"/>
    </row>
    <row r="5" spans="1:21" ht="14.25">
      <c r="A5" s="79" t="s">
        <v>115</v>
      </c>
      <c r="B5" s="80" t="s">
        <v>116</v>
      </c>
      <c r="C5" s="81" t="s">
        <v>43</v>
      </c>
      <c r="D5" s="81" t="s">
        <v>31</v>
      </c>
      <c r="E5" s="82">
        <v>48</v>
      </c>
      <c r="F5" s="81">
        <v>48</v>
      </c>
      <c r="G5" s="81"/>
      <c r="H5" s="81"/>
      <c r="I5" s="81"/>
      <c r="J5" s="82">
        <v>3</v>
      </c>
      <c r="K5" s="81"/>
      <c r="L5" s="81"/>
      <c r="M5" s="81">
        <v>3</v>
      </c>
      <c r="N5" s="81"/>
      <c r="O5" s="81"/>
      <c r="P5" s="81"/>
      <c r="Q5" s="95"/>
      <c r="R5" s="81"/>
      <c r="S5" s="81"/>
      <c r="T5" s="96" t="s">
        <v>49</v>
      </c>
      <c r="U5" s="97" t="s">
        <v>43</v>
      </c>
    </row>
    <row r="6" spans="1:21" ht="14.25">
      <c r="A6" s="79" t="s">
        <v>117</v>
      </c>
      <c r="B6" s="80" t="s">
        <v>118</v>
      </c>
      <c r="C6" s="81" t="s">
        <v>43</v>
      </c>
      <c r="D6" s="81" t="s">
        <v>31</v>
      </c>
      <c r="E6" s="82">
        <v>48</v>
      </c>
      <c r="F6" s="81">
        <v>48</v>
      </c>
      <c r="G6" s="81"/>
      <c r="H6" s="81"/>
      <c r="I6" s="81"/>
      <c r="J6" s="82">
        <v>3</v>
      </c>
      <c r="K6" s="81"/>
      <c r="L6" s="81"/>
      <c r="M6" s="81"/>
      <c r="N6" s="81"/>
      <c r="O6" s="81">
        <v>3</v>
      </c>
      <c r="P6" s="81"/>
      <c r="Q6" s="95"/>
      <c r="R6" s="81"/>
      <c r="S6" s="81"/>
      <c r="T6" s="96" t="s">
        <v>119</v>
      </c>
      <c r="U6" s="97" t="s">
        <v>43</v>
      </c>
    </row>
    <row r="7" spans="1:21" ht="14.25">
      <c r="A7" s="79" t="s">
        <v>120</v>
      </c>
      <c r="B7" s="80" t="s">
        <v>121</v>
      </c>
      <c r="C7" s="81" t="s">
        <v>43</v>
      </c>
      <c r="D7" s="81" t="s">
        <v>83</v>
      </c>
      <c r="E7" s="82">
        <v>32</v>
      </c>
      <c r="F7" s="81">
        <v>32</v>
      </c>
      <c r="G7" s="81"/>
      <c r="H7" s="81"/>
      <c r="I7" s="81"/>
      <c r="J7" s="82">
        <v>2</v>
      </c>
      <c r="K7" s="81"/>
      <c r="L7" s="81"/>
      <c r="M7" s="81"/>
      <c r="N7" s="81"/>
      <c r="O7" s="81">
        <v>2</v>
      </c>
      <c r="P7" s="81"/>
      <c r="Q7" s="95"/>
      <c r="R7" s="81"/>
      <c r="S7" s="81"/>
      <c r="T7" s="96" t="s">
        <v>32</v>
      </c>
      <c r="U7" s="97" t="s">
        <v>43</v>
      </c>
    </row>
    <row r="8" spans="1:22" ht="14.25">
      <c r="A8" s="79" t="s">
        <v>122</v>
      </c>
      <c r="B8" s="80" t="s">
        <v>123</v>
      </c>
      <c r="C8" s="81" t="s">
        <v>28</v>
      </c>
      <c r="D8" s="81" t="s">
        <v>31</v>
      </c>
      <c r="E8" s="82">
        <v>40</v>
      </c>
      <c r="F8" s="81">
        <v>40</v>
      </c>
      <c r="G8" s="81"/>
      <c r="H8" s="81"/>
      <c r="I8" s="81"/>
      <c r="J8" s="82">
        <v>2.5</v>
      </c>
      <c r="K8" s="81"/>
      <c r="L8" s="81"/>
      <c r="M8" s="81"/>
      <c r="N8" s="81"/>
      <c r="O8" s="81">
        <v>2.5</v>
      </c>
      <c r="P8" s="81"/>
      <c r="Q8" s="95"/>
      <c r="R8" s="81"/>
      <c r="S8" s="81"/>
      <c r="T8" s="98" t="s">
        <v>124</v>
      </c>
      <c r="U8" s="97" t="s">
        <v>43</v>
      </c>
      <c r="V8" s="32"/>
    </row>
    <row r="9" spans="1:21" ht="22.5">
      <c r="A9" s="79" t="s">
        <v>125</v>
      </c>
      <c r="B9" s="80" t="s">
        <v>126</v>
      </c>
      <c r="C9" s="81" t="s">
        <v>43</v>
      </c>
      <c r="D9" s="81" t="s">
        <v>31</v>
      </c>
      <c r="E9" s="82">
        <v>48</v>
      </c>
      <c r="F9" s="81">
        <v>48</v>
      </c>
      <c r="G9" s="81"/>
      <c r="H9" s="81"/>
      <c r="I9" s="81"/>
      <c r="J9" s="82">
        <v>3</v>
      </c>
      <c r="K9" s="81"/>
      <c r="L9" s="81"/>
      <c r="M9" s="81"/>
      <c r="N9" s="81"/>
      <c r="O9" s="81">
        <v>3</v>
      </c>
      <c r="P9" s="81"/>
      <c r="Q9" s="95"/>
      <c r="R9" s="81"/>
      <c r="S9" s="81"/>
      <c r="T9" s="96" t="s">
        <v>49</v>
      </c>
      <c r="U9" s="97" t="s">
        <v>43</v>
      </c>
    </row>
    <row r="10" spans="1:21" ht="14.25">
      <c r="A10" s="79" t="s">
        <v>127</v>
      </c>
      <c r="B10" s="80" t="s">
        <v>128</v>
      </c>
      <c r="C10" s="81" t="s">
        <v>43</v>
      </c>
      <c r="D10" s="81" t="s">
        <v>31</v>
      </c>
      <c r="E10" s="82">
        <v>40</v>
      </c>
      <c r="F10" s="81">
        <v>40</v>
      </c>
      <c r="G10" s="81"/>
      <c r="H10" s="81"/>
      <c r="I10" s="81"/>
      <c r="J10" s="82">
        <v>2.5</v>
      </c>
      <c r="K10" s="81"/>
      <c r="L10" s="81"/>
      <c r="M10" s="81"/>
      <c r="N10" s="81"/>
      <c r="O10" s="81"/>
      <c r="P10" s="81">
        <v>2.5</v>
      </c>
      <c r="Q10" s="95"/>
      <c r="R10" s="81"/>
      <c r="S10" s="81"/>
      <c r="T10" s="98" t="s">
        <v>124</v>
      </c>
      <c r="U10" s="97" t="s">
        <v>43</v>
      </c>
    </row>
    <row r="11" spans="1:21" ht="14.25">
      <c r="A11" s="79" t="s">
        <v>129</v>
      </c>
      <c r="B11" s="80" t="s">
        <v>130</v>
      </c>
      <c r="C11" s="81" t="s">
        <v>43</v>
      </c>
      <c r="D11" s="81" t="s">
        <v>31</v>
      </c>
      <c r="E11" s="82">
        <v>48</v>
      </c>
      <c r="F11" s="81">
        <v>48</v>
      </c>
      <c r="G11" s="81"/>
      <c r="H11" s="81"/>
      <c r="I11" s="81"/>
      <c r="J11" s="82">
        <v>3</v>
      </c>
      <c r="K11" s="81"/>
      <c r="L11" s="81"/>
      <c r="M11" s="81"/>
      <c r="N11" s="81"/>
      <c r="O11" s="81"/>
      <c r="P11" s="81">
        <v>3</v>
      </c>
      <c r="Q11" s="95"/>
      <c r="R11" s="81"/>
      <c r="S11" s="81"/>
      <c r="T11" s="96" t="s">
        <v>49</v>
      </c>
      <c r="U11" s="97" t="s">
        <v>43</v>
      </c>
    </row>
    <row r="12" spans="1:21" ht="22.5">
      <c r="A12" s="79" t="s">
        <v>131</v>
      </c>
      <c r="B12" s="80" t="s">
        <v>132</v>
      </c>
      <c r="C12" s="81" t="s">
        <v>43</v>
      </c>
      <c r="D12" s="81" t="s">
        <v>31</v>
      </c>
      <c r="E12" s="82">
        <v>56</v>
      </c>
      <c r="F12" s="81">
        <v>48</v>
      </c>
      <c r="G12" s="81"/>
      <c r="H12" s="81">
        <v>8</v>
      </c>
      <c r="I12" s="81"/>
      <c r="J12" s="82">
        <v>3.5</v>
      </c>
      <c r="K12" s="81"/>
      <c r="L12" s="81"/>
      <c r="M12" s="81"/>
      <c r="N12" s="81"/>
      <c r="O12" s="81"/>
      <c r="P12" s="81">
        <v>3.5</v>
      </c>
      <c r="Q12" s="95"/>
      <c r="R12" s="81"/>
      <c r="S12" s="81"/>
      <c r="T12" s="96" t="s">
        <v>124</v>
      </c>
      <c r="U12" s="97" t="s">
        <v>43</v>
      </c>
    </row>
    <row r="13" spans="1:21" ht="14.25">
      <c r="A13" s="79" t="s">
        <v>133</v>
      </c>
      <c r="B13" s="80" t="s">
        <v>134</v>
      </c>
      <c r="C13" s="81" t="s">
        <v>43</v>
      </c>
      <c r="D13" s="81" t="s">
        <v>31</v>
      </c>
      <c r="E13" s="82">
        <v>48</v>
      </c>
      <c r="F13" s="81">
        <v>48</v>
      </c>
      <c r="G13" s="81"/>
      <c r="H13" s="81"/>
      <c r="I13" s="81"/>
      <c r="J13" s="82">
        <v>3</v>
      </c>
      <c r="K13" s="81"/>
      <c r="L13" s="81"/>
      <c r="M13" s="81"/>
      <c r="N13" s="81"/>
      <c r="O13" s="81"/>
      <c r="P13" s="81">
        <v>3</v>
      </c>
      <c r="Q13" s="95"/>
      <c r="R13" s="81"/>
      <c r="S13" s="81"/>
      <c r="T13" s="96" t="s">
        <v>135</v>
      </c>
      <c r="U13" s="97" t="s">
        <v>28</v>
      </c>
    </row>
    <row r="14" spans="1:21" ht="14.25">
      <c r="A14" s="79" t="s">
        <v>136</v>
      </c>
      <c r="B14" s="80" t="s">
        <v>137</v>
      </c>
      <c r="C14" s="81" t="s">
        <v>43</v>
      </c>
      <c r="D14" s="81" t="s">
        <v>31</v>
      </c>
      <c r="E14" s="82">
        <v>32</v>
      </c>
      <c r="F14" s="81">
        <v>24</v>
      </c>
      <c r="G14" s="81"/>
      <c r="H14" s="81">
        <v>8</v>
      </c>
      <c r="I14" s="81"/>
      <c r="J14" s="82">
        <v>2</v>
      </c>
      <c r="K14" s="81"/>
      <c r="L14" s="81"/>
      <c r="M14" s="81"/>
      <c r="N14" s="81"/>
      <c r="O14" s="81"/>
      <c r="P14" s="81">
        <v>2</v>
      </c>
      <c r="Q14" s="81"/>
      <c r="R14" s="81"/>
      <c r="S14" s="81"/>
      <c r="T14" s="96" t="s">
        <v>138</v>
      </c>
      <c r="U14" s="97" t="s">
        <v>43</v>
      </c>
    </row>
    <row r="15" spans="1:21" ht="22.5">
      <c r="A15" s="79" t="s">
        <v>139</v>
      </c>
      <c r="B15" s="80" t="s">
        <v>140</v>
      </c>
      <c r="C15" s="81" t="s">
        <v>43</v>
      </c>
      <c r="D15" s="81" t="s">
        <v>31</v>
      </c>
      <c r="E15" s="82">
        <v>40</v>
      </c>
      <c r="F15" s="81">
        <v>40</v>
      </c>
      <c r="G15" s="81"/>
      <c r="H15" s="81"/>
      <c r="I15" s="81"/>
      <c r="J15" s="82">
        <v>2.5</v>
      </c>
      <c r="K15" s="81"/>
      <c r="L15" s="81"/>
      <c r="M15" s="81"/>
      <c r="N15" s="81"/>
      <c r="O15" s="81"/>
      <c r="P15" s="88">
        <v>2.5</v>
      </c>
      <c r="Q15" s="81"/>
      <c r="R15" s="81"/>
      <c r="S15" s="81"/>
      <c r="T15" s="96" t="s">
        <v>124</v>
      </c>
      <c r="U15" s="97" t="s">
        <v>43</v>
      </c>
    </row>
    <row r="16" spans="1:21" ht="14.25">
      <c r="A16" s="79" t="s">
        <v>141</v>
      </c>
      <c r="B16" s="80" t="s">
        <v>142</v>
      </c>
      <c r="C16" s="81" t="s">
        <v>43</v>
      </c>
      <c r="D16" s="81" t="s">
        <v>31</v>
      </c>
      <c r="E16" s="82">
        <v>40</v>
      </c>
      <c r="F16" s="81">
        <v>32</v>
      </c>
      <c r="G16" s="81"/>
      <c r="H16" s="81">
        <v>8</v>
      </c>
      <c r="I16" s="81"/>
      <c r="J16" s="82">
        <v>2.5</v>
      </c>
      <c r="K16" s="81"/>
      <c r="L16" s="81"/>
      <c r="M16" s="81"/>
      <c r="N16" s="81"/>
      <c r="O16" s="81"/>
      <c r="P16" s="81"/>
      <c r="Q16" s="96" t="s">
        <v>143</v>
      </c>
      <c r="R16" s="81"/>
      <c r="S16" s="81"/>
      <c r="T16" s="96" t="s">
        <v>49</v>
      </c>
      <c r="U16" s="97" t="s">
        <v>43</v>
      </c>
    </row>
    <row r="17" spans="1:21" ht="22.5">
      <c r="A17" s="79" t="s">
        <v>144</v>
      </c>
      <c r="B17" s="80" t="s">
        <v>145</v>
      </c>
      <c r="C17" s="81" t="s">
        <v>43</v>
      </c>
      <c r="D17" s="81" t="s">
        <v>31</v>
      </c>
      <c r="E17" s="82">
        <v>48</v>
      </c>
      <c r="F17" s="81">
        <v>40</v>
      </c>
      <c r="G17" s="81"/>
      <c r="H17" s="81">
        <v>8</v>
      </c>
      <c r="I17" s="81"/>
      <c r="J17" s="82">
        <v>3</v>
      </c>
      <c r="K17" s="81"/>
      <c r="L17" s="81"/>
      <c r="M17" s="81"/>
      <c r="N17" s="81"/>
      <c r="O17" s="81"/>
      <c r="P17" s="81"/>
      <c r="Q17" s="81">
        <v>3</v>
      </c>
      <c r="R17" s="81"/>
      <c r="S17" s="81"/>
      <c r="T17" s="96" t="s">
        <v>106</v>
      </c>
      <c r="U17" s="97" t="s">
        <v>43</v>
      </c>
    </row>
    <row r="18" spans="1:21" ht="14.25">
      <c r="A18" s="79" t="s">
        <v>146</v>
      </c>
      <c r="B18" s="80" t="s">
        <v>147</v>
      </c>
      <c r="C18" s="81" t="s">
        <v>28</v>
      </c>
      <c r="D18" s="81" t="s">
        <v>31</v>
      </c>
      <c r="E18" s="82">
        <v>48</v>
      </c>
      <c r="F18" s="81">
        <v>48</v>
      </c>
      <c r="G18" s="81"/>
      <c r="H18" s="81"/>
      <c r="I18" s="81"/>
      <c r="J18" s="82">
        <v>3</v>
      </c>
      <c r="K18" s="81"/>
      <c r="L18" s="81"/>
      <c r="M18" s="81"/>
      <c r="N18" s="81"/>
      <c r="O18" s="81"/>
      <c r="P18" s="81"/>
      <c r="Q18" s="99">
        <v>3</v>
      </c>
      <c r="R18" s="81"/>
      <c r="S18" s="81"/>
      <c r="T18" s="96" t="s">
        <v>49</v>
      </c>
      <c r="U18" s="97" t="s">
        <v>43</v>
      </c>
    </row>
    <row r="19" spans="1:21" ht="14.25">
      <c r="A19" s="79" t="s">
        <v>148</v>
      </c>
      <c r="B19" s="80" t="s">
        <v>149</v>
      </c>
      <c r="C19" s="81" t="s">
        <v>43</v>
      </c>
      <c r="D19" s="81" t="s">
        <v>31</v>
      </c>
      <c r="E19" s="82">
        <v>48</v>
      </c>
      <c r="F19" s="81">
        <v>32</v>
      </c>
      <c r="G19" s="81"/>
      <c r="H19" s="81">
        <v>16</v>
      </c>
      <c r="I19" s="81"/>
      <c r="J19" s="82">
        <v>3</v>
      </c>
      <c r="K19" s="81"/>
      <c r="L19" s="81"/>
      <c r="M19" s="81"/>
      <c r="N19" s="81"/>
      <c r="O19" s="81"/>
      <c r="P19" s="81"/>
      <c r="Q19" s="81">
        <v>3</v>
      </c>
      <c r="R19" s="81"/>
      <c r="S19" s="81"/>
      <c r="T19" s="96" t="s">
        <v>49</v>
      </c>
      <c r="U19" s="97" t="s">
        <v>28</v>
      </c>
    </row>
    <row r="20" spans="1:21" ht="14.25">
      <c r="A20" s="79" t="s">
        <v>150</v>
      </c>
      <c r="B20" s="80" t="s">
        <v>151</v>
      </c>
      <c r="C20" s="81" t="s">
        <v>43</v>
      </c>
      <c r="D20" s="81" t="s">
        <v>31</v>
      </c>
      <c r="E20" s="82">
        <v>32</v>
      </c>
      <c r="F20" s="81">
        <v>32</v>
      </c>
      <c r="G20" s="81"/>
      <c r="H20" s="81"/>
      <c r="I20" s="81"/>
      <c r="J20" s="82">
        <v>2</v>
      </c>
      <c r="K20" s="81"/>
      <c r="L20" s="81"/>
      <c r="M20" s="81"/>
      <c r="N20" s="81"/>
      <c r="O20" s="81"/>
      <c r="P20" s="81"/>
      <c r="Q20" s="81">
        <v>2</v>
      </c>
      <c r="R20" s="81"/>
      <c r="S20" s="81"/>
      <c r="T20" s="96" t="s">
        <v>106</v>
      </c>
      <c r="U20" s="97" t="s">
        <v>43</v>
      </c>
    </row>
    <row r="21" spans="1:21" ht="14.25">
      <c r="A21" s="79" t="s">
        <v>152</v>
      </c>
      <c r="B21" s="80" t="s">
        <v>153</v>
      </c>
      <c r="C21" s="81" t="s">
        <v>43</v>
      </c>
      <c r="D21" s="81" t="s">
        <v>31</v>
      </c>
      <c r="E21" s="82">
        <v>40</v>
      </c>
      <c r="F21" s="81">
        <v>32</v>
      </c>
      <c r="G21" s="81"/>
      <c r="H21" s="81">
        <v>8</v>
      </c>
      <c r="I21" s="81"/>
      <c r="J21" s="82">
        <v>2.5</v>
      </c>
      <c r="K21" s="81"/>
      <c r="L21" s="81"/>
      <c r="M21" s="81"/>
      <c r="N21" s="81"/>
      <c r="O21" s="81"/>
      <c r="P21" s="81"/>
      <c r="Q21" s="81">
        <v>2.5</v>
      </c>
      <c r="R21" s="81"/>
      <c r="S21" s="81"/>
      <c r="T21" s="96" t="s">
        <v>124</v>
      </c>
      <c r="U21" s="97" t="s">
        <v>43</v>
      </c>
    </row>
    <row r="22" spans="1:21" ht="14.25">
      <c r="A22" s="79" t="s">
        <v>154</v>
      </c>
      <c r="B22" s="80" t="s">
        <v>155</v>
      </c>
      <c r="C22" s="81" t="s">
        <v>43</v>
      </c>
      <c r="D22" s="81" t="s">
        <v>31</v>
      </c>
      <c r="E22" s="82">
        <v>48</v>
      </c>
      <c r="F22" s="81">
        <v>40</v>
      </c>
      <c r="G22" s="81"/>
      <c r="H22" s="81">
        <v>8</v>
      </c>
      <c r="I22" s="81"/>
      <c r="J22" s="82">
        <v>3</v>
      </c>
      <c r="K22" s="81"/>
      <c r="L22" s="81"/>
      <c r="M22" s="81"/>
      <c r="N22" s="81"/>
      <c r="O22" s="81"/>
      <c r="P22" s="81"/>
      <c r="Q22" s="81">
        <v>3</v>
      </c>
      <c r="R22" s="81"/>
      <c r="S22" s="81"/>
      <c r="T22" s="96" t="s">
        <v>156</v>
      </c>
      <c r="U22" s="97" t="s">
        <v>28</v>
      </c>
    </row>
    <row r="23" spans="1:21" ht="14.25">
      <c r="A23" s="79" t="s">
        <v>157</v>
      </c>
      <c r="B23" s="80" t="s">
        <v>158</v>
      </c>
      <c r="C23" s="81" t="s">
        <v>43</v>
      </c>
      <c r="D23" s="81" t="s">
        <v>31</v>
      </c>
      <c r="E23" s="82">
        <v>48</v>
      </c>
      <c r="F23" s="81">
        <v>48</v>
      </c>
      <c r="G23" s="81"/>
      <c r="H23" s="81"/>
      <c r="I23" s="81"/>
      <c r="J23" s="82">
        <v>3</v>
      </c>
      <c r="K23" s="81"/>
      <c r="L23" s="81"/>
      <c r="M23" s="81"/>
      <c r="N23" s="81"/>
      <c r="O23" s="81"/>
      <c r="P23" s="81"/>
      <c r="Q23" s="95"/>
      <c r="R23" s="81">
        <v>3</v>
      </c>
      <c r="S23" s="81"/>
      <c r="T23" s="96" t="s">
        <v>49</v>
      </c>
      <c r="U23" s="97" t="s">
        <v>43</v>
      </c>
    </row>
    <row r="24" spans="1:21" ht="14.25">
      <c r="A24" s="79" t="s">
        <v>159</v>
      </c>
      <c r="B24" s="80" t="s">
        <v>160</v>
      </c>
      <c r="C24" s="81" t="s">
        <v>43</v>
      </c>
      <c r="D24" s="81" t="s">
        <v>31</v>
      </c>
      <c r="E24" s="82">
        <v>32</v>
      </c>
      <c r="F24" s="81">
        <v>32</v>
      </c>
      <c r="G24" s="81"/>
      <c r="H24" s="81"/>
      <c r="I24" s="81"/>
      <c r="J24" s="82">
        <v>2</v>
      </c>
      <c r="K24" s="81"/>
      <c r="L24" s="81"/>
      <c r="M24" s="81"/>
      <c r="N24" s="81"/>
      <c r="O24" s="81"/>
      <c r="P24" s="81"/>
      <c r="Q24" s="95"/>
      <c r="R24" s="81">
        <v>2</v>
      </c>
      <c r="S24" s="81"/>
      <c r="T24" s="96" t="s">
        <v>138</v>
      </c>
      <c r="U24" s="97" t="s">
        <v>43</v>
      </c>
    </row>
    <row r="25" spans="1:21" ht="14.25">
      <c r="A25" s="79" t="s">
        <v>161</v>
      </c>
      <c r="B25" s="80" t="s">
        <v>162</v>
      </c>
      <c r="C25" s="81" t="s">
        <v>43</v>
      </c>
      <c r="D25" s="81" t="s">
        <v>83</v>
      </c>
      <c r="E25" s="82">
        <v>32</v>
      </c>
      <c r="F25" s="81">
        <v>32</v>
      </c>
      <c r="G25" s="81"/>
      <c r="H25" s="81"/>
      <c r="I25" s="81"/>
      <c r="J25" s="82">
        <v>2</v>
      </c>
      <c r="K25" s="81"/>
      <c r="L25" s="81"/>
      <c r="M25" s="81"/>
      <c r="N25" s="81"/>
      <c r="O25" s="81"/>
      <c r="P25" s="81"/>
      <c r="Q25" s="95"/>
      <c r="R25" s="81">
        <v>2</v>
      </c>
      <c r="S25" s="81"/>
      <c r="T25" s="96" t="s">
        <v>32</v>
      </c>
      <c r="U25" s="97" t="s">
        <v>43</v>
      </c>
    </row>
    <row r="26" spans="1:21" ht="14.25">
      <c r="A26" s="79" t="s">
        <v>163</v>
      </c>
      <c r="B26" s="80" t="s">
        <v>164</v>
      </c>
      <c r="C26" s="81" t="s">
        <v>43</v>
      </c>
      <c r="D26" s="81" t="s">
        <v>83</v>
      </c>
      <c r="E26" s="82">
        <v>32</v>
      </c>
      <c r="F26" s="81">
        <v>32</v>
      </c>
      <c r="G26" s="81"/>
      <c r="H26" s="81"/>
      <c r="I26" s="81"/>
      <c r="J26" s="82">
        <v>2</v>
      </c>
      <c r="K26" s="81"/>
      <c r="L26" s="81"/>
      <c r="M26" s="81"/>
      <c r="N26" s="81"/>
      <c r="O26" s="81"/>
      <c r="P26" s="81"/>
      <c r="Q26" s="95"/>
      <c r="R26" s="81">
        <v>2</v>
      </c>
      <c r="S26" s="81"/>
      <c r="T26" s="96" t="s">
        <v>32</v>
      </c>
      <c r="U26" s="97" t="s">
        <v>43</v>
      </c>
    </row>
    <row r="27" spans="1:21" ht="14.25">
      <c r="A27" s="79" t="s">
        <v>165</v>
      </c>
      <c r="B27" s="80" t="s">
        <v>166</v>
      </c>
      <c r="C27" s="81" t="s">
        <v>43</v>
      </c>
      <c r="D27" s="81" t="s">
        <v>31</v>
      </c>
      <c r="E27" s="82">
        <v>48</v>
      </c>
      <c r="F27" s="81">
        <v>48</v>
      </c>
      <c r="G27" s="81"/>
      <c r="H27" s="81"/>
      <c r="I27" s="81"/>
      <c r="J27" s="82">
        <v>3</v>
      </c>
      <c r="K27" s="81"/>
      <c r="L27" s="81"/>
      <c r="M27" s="81"/>
      <c r="N27" s="81"/>
      <c r="O27" s="81"/>
      <c r="P27" s="81"/>
      <c r="Q27" s="95"/>
      <c r="R27" s="81">
        <v>3</v>
      </c>
      <c r="S27" s="81"/>
      <c r="T27" s="96" t="s">
        <v>49</v>
      </c>
      <c r="U27" s="97" t="s">
        <v>43</v>
      </c>
    </row>
    <row r="28" spans="1:21" ht="14.25">
      <c r="A28" s="79" t="s">
        <v>167</v>
      </c>
      <c r="B28" s="80" t="s">
        <v>168</v>
      </c>
      <c r="C28" s="81" t="s">
        <v>43</v>
      </c>
      <c r="D28" s="81" t="s">
        <v>31</v>
      </c>
      <c r="E28" s="82">
        <v>32</v>
      </c>
      <c r="F28" s="81">
        <v>32</v>
      </c>
      <c r="G28" s="81"/>
      <c r="H28" s="81"/>
      <c r="I28" s="81"/>
      <c r="J28" s="82">
        <v>2</v>
      </c>
      <c r="K28" s="81"/>
      <c r="L28" s="81"/>
      <c r="M28" s="81"/>
      <c r="N28" s="81"/>
      <c r="O28" s="81"/>
      <c r="P28" s="81"/>
      <c r="Q28" s="95"/>
      <c r="R28" s="81">
        <v>2</v>
      </c>
      <c r="S28" s="81"/>
      <c r="T28" s="96" t="s">
        <v>169</v>
      </c>
      <c r="U28" s="97" t="s">
        <v>28</v>
      </c>
    </row>
    <row r="29" spans="1:21" ht="14.25">
      <c r="A29" s="17" t="s">
        <v>66</v>
      </c>
      <c r="B29" s="12"/>
      <c r="C29" s="12"/>
      <c r="D29" s="12"/>
      <c r="E29" s="82">
        <f>SUM(E5:E28)</f>
        <v>1008</v>
      </c>
      <c r="F29" s="82">
        <f aca="true" t="shared" si="0" ref="F29:V29">SUM(F5:F28)</f>
        <v>944</v>
      </c>
      <c r="G29" s="82">
        <f t="shared" si="0"/>
        <v>0</v>
      </c>
      <c r="H29" s="82">
        <f t="shared" si="0"/>
        <v>64</v>
      </c>
      <c r="I29" s="82">
        <f t="shared" si="0"/>
        <v>0</v>
      </c>
      <c r="J29" s="82">
        <f t="shared" si="0"/>
        <v>63</v>
      </c>
      <c r="K29" s="82">
        <f t="shared" si="0"/>
        <v>0</v>
      </c>
      <c r="L29" s="82">
        <f t="shared" si="0"/>
        <v>0</v>
      </c>
      <c r="M29" s="82">
        <f t="shared" si="0"/>
        <v>3</v>
      </c>
      <c r="N29" s="82">
        <f>SUM(N5:N28)</f>
        <v>0</v>
      </c>
      <c r="O29" s="82">
        <f>SUM(O5:O28)</f>
        <v>10.5</v>
      </c>
      <c r="P29" s="82">
        <f>SUM(P5:P28)</f>
        <v>16.5</v>
      </c>
      <c r="Q29" s="82">
        <f>SUM(Q5:Q28)</f>
        <v>16.5</v>
      </c>
      <c r="R29" s="82">
        <f>SUM(R5:R28)</f>
        <v>14</v>
      </c>
      <c r="S29" s="82">
        <f>SUM(S5:S28)</f>
        <v>0</v>
      </c>
      <c r="T29" s="71"/>
      <c r="U29" s="100"/>
    </row>
    <row r="30" spans="1:21" ht="14.25">
      <c r="A30" s="83" t="s">
        <v>170</v>
      </c>
      <c r="B30" s="83"/>
      <c r="C30" s="83"/>
      <c r="D30" s="83"/>
      <c r="E30" s="84">
        <v>386</v>
      </c>
      <c r="F30" s="85">
        <v>386</v>
      </c>
      <c r="G30" s="85"/>
      <c r="H30" s="85"/>
      <c r="I30" s="85"/>
      <c r="J30" s="89">
        <v>24</v>
      </c>
      <c r="K30" s="90"/>
      <c r="L30" s="85"/>
      <c r="M30" s="85"/>
      <c r="N30" s="85"/>
      <c r="O30" s="85">
        <v>3</v>
      </c>
      <c r="P30" s="85">
        <v>9</v>
      </c>
      <c r="Q30" s="85">
        <v>6</v>
      </c>
      <c r="R30" s="85">
        <v>6</v>
      </c>
      <c r="S30" s="85"/>
      <c r="T30" s="101"/>
      <c r="U30" s="102"/>
    </row>
  </sheetData>
  <sheetProtection/>
  <mergeCells count="15">
    <mergeCell ref="A1:U1"/>
    <mergeCell ref="A2:U2"/>
    <mergeCell ref="F3:I3"/>
    <mergeCell ref="L3:S3"/>
    <mergeCell ref="A29:D29"/>
    <mergeCell ref="A30:D30"/>
    <mergeCell ref="A3:A4"/>
    <mergeCell ref="B3:B4"/>
    <mergeCell ref="C3:C4"/>
    <mergeCell ref="D3:D4"/>
    <mergeCell ref="E3:E4"/>
    <mergeCell ref="J3:J4"/>
    <mergeCell ref="K3:K4"/>
    <mergeCell ref="T3:T4"/>
    <mergeCell ref="U3:U4"/>
  </mergeCells>
  <printOptions/>
  <pageMargins left="0.7" right="0.7" top="0.75" bottom="0.75" header="0.3" footer="0.3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N7" sqref="N7"/>
    </sheetView>
  </sheetViews>
  <sheetFormatPr defaultColWidth="8.625" defaultRowHeight="14.25"/>
  <cols>
    <col min="2" max="2" width="12.375" style="0" customWidth="1"/>
    <col min="3" max="3" width="6.125" style="0" customWidth="1"/>
    <col min="4" max="5" width="6.375" style="0" customWidth="1"/>
    <col min="6" max="7" width="4.875" style="0" customWidth="1"/>
    <col min="8" max="8" width="4.625" style="0" customWidth="1"/>
    <col min="9" max="9" width="5.50390625" style="0" customWidth="1"/>
    <col min="10" max="10" width="4.50390625" style="0" customWidth="1"/>
    <col min="11" max="11" width="4.625" style="0" customWidth="1"/>
    <col min="12" max="12" width="4.375" style="0" customWidth="1"/>
    <col min="13" max="13" width="3.625" style="0" customWidth="1"/>
    <col min="14" max="14" width="3.00390625" style="0" customWidth="1"/>
    <col min="15" max="15" width="3.125" style="0" customWidth="1"/>
    <col min="16" max="16" width="11.375" style="0" bestFit="1" customWidth="1"/>
  </cols>
  <sheetData>
    <row r="1" spans="1:16" ht="22.5">
      <c r="A1" s="35" t="s">
        <v>171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21">
      <c r="A2" s="36" t="s">
        <v>172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4.25">
      <c r="A3" s="37" t="s">
        <v>173</v>
      </c>
      <c r="B3" s="38" t="s">
        <v>174</v>
      </c>
      <c r="C3" s="39" t="s">
        <v>10</v>
      </c>
      <c r="D3" s="39" t="s">
        <v>175</v>
      </c>
      <c r="E3" s="39" t="s">
        <v>176</v>
      </c>
      <c r="F3" s="39" t="s">
        <v>177</v>
      </c>
      <c r="G3" s="39" t="s">
        <v>178</v>
      </c>
      <c r="H3" s="38" t="s">
        <v>15</v>
      </c>
      <c r="I3" s="63"/>
      <c r="J3" s="63"/>
      <c r="K3" s="63"/>
      <c r="L3" s="63"/>
      <c r="M3" s="63"/>
      <c r="N3" s="63"/>
      <c r="O3" s="63"/>
      <c r="P3" s="64" t="s">
        <v>16</v>
      </c>
    </row>
    <row r="4" spans="1:16" ht="14.25">
      <c r="A4" s="40"/>
      <c r="B4" s="41"/>
      <c r="C4" s="42"/>
      <c r="D4" s="42"/>
      <c r="E4" s="42"/>
      <c r="F4" s="42"/>
      <c r="G4" s="42"/>
      <c r="H4" s="43">
        <v>1</v>
      </c>
      <c r="I4" s="43">
        <v>2</v>
      </c>
      <c r="J4" s="43">
        <v>3</v>
      </c>
      <c r="K4" s="43">
        <v>4</v>
      </c>
      <c r="L4" s="43">
        <v>5</v>
      </c>
      <c r="M4" s="43">
        <v>6</v>
      </c>
      <c r="N4" s="43">
        <v>7</v>
      </c>
      <c r="O4" s="43">
        <v>8</v>
      </c>
      <c r="P4" s="65"/>
    </row>
    <row r="5" spans="1:16" ht="14.25">
      <c r="A5" s="44" t="s">
        <v>179</v>
      </c>
      <c r="B5" s="45" t="s">
        <v>180</v>
      </c>
      <c r="C5" s="44" t="s">
        <v>24</v>
      </c>
      <c r="D5" s="46">
        <v>0.5</v>
      </c>
      <c r="E5" s="46"/>
      <c r="F5" s="46"/>
      <c r="G5" s="46">
        <v>0</v>
      </c>
      <c r="H5" s="44" t="s">
        <v>181</v>
      </c>
      <c r="I5" s="44"/>
      <c r="J5" s="44"/>
      <c r="K5" s="44"/>
      <c r="L5" s="44"/>
      <c r="M5" s="44"/>
      <c r="N5" s="44"/>
      <c r="O5" s="45"/>
      <c r="P5" s="66"/>
    </row>
    <row r="6" spans="1:16" ht="14.25">
      <c r="A6" s="44" t="s">
        <v>182</v>
      </c>
      <c r="B6" s="45" t="s">
        <v>183</v>
      </c>
      <c r="C6" s="44" t="s">
        <v>24</v>
      </c>
      <c r="D6" s="46">
        <v>2</v>
      </c>
      <c r="E6" s="46"/>
      <c r="F6" s="46"/>
      <c r="G6" s="46">
        <v>2</v>
      </c>
      <c r="H6" s="44">
        <v>2</v>
      </c>
      <c r="I6" s="44"/>
      <c r="J6" s="44"/>
      <c r="K6" s="44"/>
      <c r="L6" s="44"/>
      <c r="M6" s="44"/>
      <c r="N6" s="44"/>
      <c r="O6" s="44"/>
      <c r="P6" s="66"/>
    </row>
    <row r="7" spans="1:16" ht="90">
      <c r="A7" s="47" t="s">
        <v>184</v>
      </c>
      <c r="B7" s="44" t="s">
        <v>185</v>
      </c>
      <c r="C7" s="44" t="s">
        <v>24</v>
      </c>
      <c r="D7" s="44">
        <v>1</v>
      </c>
      <c r="E7" s="44"/>
      <c r="F7" s="44"/>
      <c r="G7" s="44">
        <v>0</v>
      </c>
      <c r="H7" s="44" t="s">
        <v>181</v>
      </c>
      <c r="I7" s="44" t="s">
        <v>181</v>
      </c>
      <c r="J7" s="44" t="s">
        <v>181</v>
      </c>
      <c r="K7" s="44" t="s">
        <v>181</v>
      </c>
      <c r="L7" s="44" t="s">
        <v>181</v>
      </c>
      <c r="M7" s="44" t="s">
        <v>181</v>
      </c>
      <c r="N7" s="44" t="s">
        <v>181</v>
      </c>
      <c r="O7" s="44" t="s">
        <v>181</v>
      </c>
      <c r="P7" s="67" t="s">
        <v>186</v>
      </c>
    </row>
    <row r="8" spans="1:16" ht="14.25">
      <c r="A8" s="44" t="s">
        <v>187</v>
      </c>
      <c r="B8" s="44" t="s">
        <v>188</v>
      </c>
      <c r="C8" s="44" t="s">
        <v>24</v>
      </c>
      <c r="D8" s="44" t="s">
        <v>189</v>
      </c>
      <c r="E8" s="44"/>
      <c r="F8" s="44"/>
      <c r="G8" s="48">
        <f>SUM(H8:O8)</f>
        <v>0.5</v>
      </c>
      <c r="H8" s="44"/>
      <c r="I8" s="44"/>
      <c r="J8" s="44"/>
      <c r="K8" s="44"/>
      <c r="L8" s="44"/>
      <c r="M8" s="44">
        <v>0.5</v>
      </c>
      <c r="N8" s="44"/>
      <c r="O8" s="44"/>
      <c r="P8" s="66" t="s">
        <v>190</v>
      </c>
    </row>
    <row r="9" spans="1:17" ht="14.25">
      <c r="A9" s="49" t="s">
        <v>191</v>
      </c>
      <c r="B9" s="50" t="s">
        <v>192</v>
      </c>
      <c r="C9" s="14" t="s">
        <v>24</v>
      </c>
      <c r="D9" s="14"/>
      <c r="E9" s="14"/>
      <c r="F9" s="14"/>
      <c r="G9" s="51">
        <v>4</v>
      </c>
      <c r="H9" s="52" t="s">
        <v>31</v>
      </c>
      <c r="I9" s="52" t="s">
        <v>31</v>
      </c>
      <c r="J9" s="52" t="s">
        <v>31</v>
      </c>
      <c r="K9" s="52" t="s">
        <v>31</v>
      </c>
      <c r="L9" s="52" t="s">
        <v>31</v>
      </c>
      <c r="M9" s="52" t="s">
        <v>31</v>
      </c>
      <c r="N9" s="52" t="s">
        <v>31</v>
      </c>
      <c r="O9" s="52">
        <v>4</v>
      </c>
      <c r="P9" s="68" t="s">
        <v>193</v>
      </c>
      <c r="Q9" s="73"/>
    </row>
    <row r="10" spans="1:16" ht="14.25">
      <c r="A10" s="53" t="s">
        <v>194</v>
      </c>
      <c r="B10" s="50" t="s">
        <v>195</v>
      </c>
      <c r="C10" s="14" t="s">
        <v>24</v>
      </c>
      <c r="D10" s="14">
        <v>1</v>
      </c>
      <c r="E10" s="14"/>
      <c r="F10" s="14"/>
      <c r="G10" s="48">
        <v>1</v>
      </c>
      <c r="H10" s="14"/>
      <c r="I10" s="14">
        <v>1</v>
      </c>
      <c r="J10" s="14"/>
      <c r="K10" s="14"/>
      <c r="L10" s="14"/>
      <c r="M10" s="14"/>
      <c r="N10" s="14"/>
      <c r="O10" s="50"/>
      <c r="P10" s="14" t="s">
        <v>196</v>
      </c>
    </row>
    <row r="11" spans="1:16" ht="14.25">
      <c r="A11" s="53" t="s">
        <v>197</v>
      </c>
      <c r="B11" s="50" t="s">
        <v>198</v>
      </c>
      <c r="C11" s="14" t="s">
        <v>24</v>
      </c>
      <c r="D11" s="14">
        <v>2</v>
      </c>
      <c r="E11" s="14"/>
      <c r="F11" s="14"/>
      <c r="G11" s="48">
        <v>2</v>
      </c>
      <c r="H11" s="14"/>
      <c r="I11" s="14">
        <v>2</v>
      </c>
      <c r="J11" s="14"/>
      <c r="K11" s="14"/>
      <c r="L11" s="14"/>
      <c r="M11" s="14"/>
      <c r="N11" s="14"/>
      <c r="O11" s="50"/>
      <c r="P11" s="14" t="s">
        <v>199</v>
      </c>
    </row>
    <row r="12" spans="1:16" ht="34.5">
      <c r="A12" s="53" t="s">
        <v>200</v>
      </c>
      <c r="B12" s="50" t="s">
        <v>201</v>
      </c>
      <c r="C12" s="14" t="s">
        <v>24</v>
      </c>
      <c r="D12" s="14">
        <v>1</v>
      </c>
      <c r="E12" s="14"/>
      <c r="F12" s="14"/>
      <c r="G12" s="54">
        <v>1</v>
      </c>
      <c r="H12" s="14"/>
      <c r="I12" s="14">
        <v>1</v>
      </c>
      <c r="J12" s="14"/>
      <c r="K12" s="14"/>
      <c r="L12" s="14"/>
      <c r="M12" s="14"/>
      <c r="N12" s="14"/>
      <c r="O12" s="50"/>
      <c r="P12" s="14" t="s">
        <v>202</v>
      </c>
    </row>
    <row r="13" spans="1:16" s="32" customFormat="1" ht="22.5">
      <c r="A13" s="55" t="s">
        <v>203</v>
      </c>
      <c r="B13" s="56" t="s">
        <v>204</v>
      </c>
      <c r="C13" s="57" t="s">
        <v>24</v>
      </c>
      <c r="D13" s="57"/>
      <c r="E13" s="57">
        <v>48</v>
      </c>
      <c r="F13" s="57"/>
      <c r="G13" s="57">
        <v>2</v>
      </c>
      <c r="H13" s="57"/>
      <c r="I13" s="57"/>
      <c r="J13" s="57">
        <v>1</v>
      </c>
      <c r="K13" s="57">
        <v>1</v>
      </c>
      <c r="L13" s="57"/>
      <c r="M13" s="57"/>
      <c r="N13" s="57"/>
      <c r="O13" s="69"/>
      <c r="P13" s="70" t="s">
        <v>205</v>
      </c>
    </row>
    <row r="14" spans="1:16" ht="22.5">
      <c r="A14" s="53" t="s">
        <v>206</v>
      </c>
      <c r="B14" s="58" t="s">
        <v>207</v>
      </c>
      <c r="C14" s="14" t="s">
        <v>24</v>
      </c>
      <c r="D14" s="14">
        <v>2</v>
      </c>
      <c r="E14" s="14"/>
      <c r="F14" s="14"/>
      <c r="G14" s="48">
        <v>2</v>
      </c>
      <c r="H14" s="14"/>
      <c r="I14" s="14"/>
      <c r="J14" s="14"/>
      <c r="K14" s="14">
        <v>2</v>
      </c>
      <c r="L14" s="14"/>
      <c r="M14" s="14"/>
      <c r="N14" s="14"/>
      <c r="O14" s="50"/>
      <c r="P14" s="71" t="s">
        <v>208</v>
      </c>
    </row>
    <row r="15" spans="1:16" ht="22.5">
      <c r="A15" s="53" t="s">
        <v>209</v>
      </c>
      <c r="B15" s="50" t="s">
        <v>210</v>
      </c>
      <c r="C15" s="14" t="s">
        <v>24</v>
      </c>
      <c r="D15" s="14">
        <v>2</v>
      </c>
      <c r="E15" s="14"/>
      <c r="F15" s="14"/>
      <c r="G15" s="48">
        <v>2</v>
      </c>
      <c r="H15" s="14"/>
      <c r="I15" s="14"/>
      <c r="J15" s="14">
        <v>2</v>
      </c>
      <c r="K15" s="14"/>
      <c r="L15" s="14"/>
      <c r="M15" s="14"/>
      <c r="N15" s="14"/>
      <c r="O15" s="50"/>
      <c r="P15" s="71" t="s">
        <v>208</v>
      </c>
    </row>
    <row r="16" spans="1:16" ht="22.5">
      <c r="A16" s="53" t="s">
        <v>211</v>
      </c>
      <c r="B16" s="50" t="s">
        <v>212</v>
      </c>
      <c r="C16" s="14" t="s">
        <v>24</v>
      </c>
      <c r="D16" s="14">
        <v>2</v>
      </c>
      <c r="E16" s="14"/>
      <c r="F16" s="14"/>
      <c r="G16" s="48">
        <v>2</v>
      </c>
      <c r="H16" s="14"/>
      <c r="I16" s="14"/>
      <c r="J16" s="14"/>
      <c r="K16" s="14">
        <v>2</v>
      </c>
      <c r="L16" s="14"/>
      <c r="M16" s="14"/>
      <c r="N16" s="14"/>
      <c r="O16" s="50"/>
      <c r="P16" s="71" t="s">
        <v>208</v>
      </c>
    </row>
    <row r="17" spans="1:16" ht="22.5">
      <c r="A17" s="53" t="s">
        <v>213</v>
      </c>
      <c r="B17" s="58" t="s">
        <v>214</v>
      </c>
      <c r="C17" s="14" t="s">
        <v>24</v>
      </c>
      <c r="D17" s="14">
        <v>2</v>
      </c>
      <c r="E17" s="14"/>
      <c r="F17" s="14"/>
      <c r="G17" s="48">
        <v>2</v>
      </c>
      <c r="H17" s="14"/>
      <c r="I17" s="14"/>
      <c r="J17" s="14"/>
      <c r="K17" s="14"/>
      <c r="L17" s="14">
        <v>2</v>
      </c>
      <c r="M17" s="14"/>
      <c r="N17" s="14"/>
      <c r="O17" s="50"/>
      <c r="P17" s="71" t="s">
        <v>215</v>
      </c>
    </row>
    <row r="18" spans="1:16" ht="14.25">
      <c r="A18" s="53" t="s">
        <v>216</v>
      </c>
      <c r="B18" s="58" t="s">
        <v>217</v>
      </c>
      <c r="C18" s="14" t="s">
        <v>24</v>
      </c>
      <c r="D18" s="14">
        <v>2</v>
      </c>
      <c r="E18" s="14"/>
      <c r="F18" s="14"/>
      <c r="G18" s="48">
        <v>2</v>
      </c>
      <c r="H18" s="14"/>
      <c r="I18" s="14"/>
      <c r="J18" s="14"/>
      <c r="K18" s="14"/>
      <c r="L18" s="14"/>
      <c r="M18" s="14">
        <v>2</v>
      </c>
      <c r="N18" s="14"/>
      <c r="O18" s="50"/>
      <c r="P18" s="71" t="s">
        <v>208</v>
      </c>
    </row>
    <row r="19" spans="1:16" ht="14.25">
      <c r="A19" s="53" t="s">
        <v>218</v>
      </c>
      <c r="B19" s="50" t="s">
        <v>219</v>
      </c>
      <c r="C19" s="14" t="s">
        <v>24</v>
      </c>
      <c r="D19" s="14">
        <v>2</v>
      </c>
      <c r="E19" s="14"/>
      <c r="F19" s="14"/>
      <c r="G19" s="48">
        <v>2</v>
      </c>
      <c r="H19" s="14"/>
      <c r="I19" s="14"/>
      <c r="J19" s="14"/>
      <c r="K19" s="14"/>
      <c r="L19" s="14"/>
      <c r="M19" s="14">
        <v>2</v>
      </c>
      <c r="N19" s="14"/>
      <c r="O19" s="50"/>
      <c r="P19" s="14" t="s">
        <v>220</v>
      </c>
    </row>
    <row r="20" spans="1:16" ht="14.25">
      <c r="A20" s="53" t="s">
        <v>221</v>
      </c>
      <c r="B20" s="58" t="s">
        <v>222</v>
      </c>
      <c r="C20" s="14" t="s">
        <v>24</v>
      </c>
      <c r="D20" s="14">
        <v>2</v>
      </c>
      <c r="E20" s="14"/>
      <c r="F20" s="14"/>
      <c r="G20" s="48">
        <v>2</v>
      </c>
      <c r="H20" s="14"/>
      <c r="I20" s="14"/>
      <c r="J20" s="14"/>
      <c r="K20" s="14"/>
      <c r="L20" s="14"/>
      <c r="M20" s="14"/>
      <c r="N20" s="14"/>
      <c r="O20" s="50">
        <v>2</v>
      </c>
      <c r="P20" s="53" t="s">
        <v>223</v>
      </c>
    </row>
    <row r="21" spans="1:16" ht="14.25">
      <c r="A21" s="53" t="s">
        <v>224</v>
      </c>
      <c r="B21" s="50" t="s">
        <v>225</v>
      </c>
      <c r="C21" s="14" t="s">
        <v>24</v>
      </c>
      <c r="D21" s="14">
        <v>14</v>
      </c>
      <c r="E21" s="14"/>
      <c r="F21" s="14">
        <v>80</v>
      </c>
      <c r="G21" s="48">
        <v>14</v>
      </c>
      <c r="H21" s="14"/>
      <c r="I21" s="14"/>
      <c r="J21" s="14"/>
      <c r="K21" s="14"/>
      <c r="L21" s="14"/>
      <c r="M21" s="14"/>
      <c r="N21" s="14"/>
      <c r="O21" s="50">
        <v>14</v>
      </c>
      <c r="P21" s="53" t="s">
        <v>106</v>
      </c>
    </row>
    <row r="22" spans="1:16" ht="14.25">
      <c r="A22" s="59" t="s">
        <v>226</v>
      </c>
      <c r="B22" s="60"/>
      <c r="C22" s="61"/>
      <c r="D22" s="62" t="str">
        <f>SUM(D5:D21)&amp;"周"</f>
        <v>35.5周</v>
      </c>
      <c r="E22" s="62">
        <f>SUM(E5:E21)</f>
        <v>48</v>
      </c>
      <c r="F22" s="62">
        <f>SUM(F5:F21)</f>
        <v>80</v>
      </c>
      <c r="G22" s="62">
        <f>SUM(G5:G21)</f>
        <v>40.5</v>
      </c>
      <c r="H22" s="62">
        <f>SUM(H5:H21)</f>
        <v>2</v>
      </c>
      <c r="I22" s="62">
        <f>SUM(I5:I21)</f>
        <v>4</v>
      </c>
      <c r="J22" s="62">
        <f>SUM(J5:J21)</f>
        <v>3</v>
      </c>
      <c r="K22" s="62">
        <f>SUM(K5:K21)</f>
        <v>5</v>
      </c>
      <c r="L22" s="62">
        <f>SUM(L5:L21)</f>
        <v>2</v>
      </c>
      <c r="M22" s="62">
        <f>SUM(M5:M21)</f>
        <v>4.5</v>
      </c>
      <c r="N22" s="62">
        <f>SUM(N5:N21)</f>
        <v>0</v>
      </c>
      <c r="O22" s="62">
        <f>SUM(O5:O21)</f>
        <v>20</v>
      </c>
      <c r="P22" s="72"/>
    </row>
  </sheetData>
  <sheetProtection/>
  <mergeCells count="12">
    <mergeCell ref="A1:P1"/>
    <mergeCell ref="A2:P2"/>
    <mergeCell ref="H3:O3"/>
    <mergeCell ref="A22:C22"/>
    <mergeCell ref="A3:A4"/>
    <mergeCell ref="B3:B4"/>
    <mergeCell ref="C3:C4"/>
    <mergeCell ref="D3:D4"/>
    <mergeCell ref="E3:E4"/>
    <mergeCell ref="F3:F4"/>
    <mergeCell ref="G3:G4"/>
    <mergeCell ref="P3:P4"/>
  </mergeCells>
  <printOptions/>
  <pageMargins left="0.7" right="0.7" top="0.75" bottom="0.75" header="0.3" footer="0.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U16" sqref="U16"/>
    </sheetView>
  </sheetViews>
  <sheetFormatPr defaultColWidth="8.625" defaultRowHeight="14.25"/>
  <cols>
    <col min="1" max="1" width="7.00390625" style="0" customWidth="1"/>
    <col min="2" max="2" width="10.00390625" style="0" customWidth="1"/>
    <col min="3" max="3" width="7.625" style="0" customWidth="1"/>
    <col min="4" max="4" width="5.875" style="0" customWidth="1"/>
    <col min="5" max="5" width="5.625" style="0" customWidth="1"/>
    <col min="6" max="6" width="5.125" style="0" customWidth="1"/>
    <col min="7" max="7" width="4.50390625" style="0" customWidth="1"/>
    <col min="8" max="8" width="4.875" style="0" customWidth="1"/>
    <col min="9" max="9" width="5.875" style="0" customWidth="1"/>
    <col min="10" max="10" width="5.375" style="0" customWidth="1"/>
    <col min="11" max="11" width="5.625" style="0" customWidth="1"/>
    <col min="12" max="12" width="5.875" style="0" customWidth="1"/>
    <col min="13" max="13" width="5.00390625" style="0" customWidth="1"/>
    <col min="14" max="14" width="4.625" style="0" customWidth="1"/>
    <col min="15" max="15" width="4.375" style="0" customWidth="1"/>
    <col min="16" max="16" width="4.625" style="0" customWidth="1"/>
    <col min="17" max="17" width="5.00390625" style="0" customWidth="1"/>
  </cols>
  <sheetData>
    <row r="1" spans="1:17" ht="22.5">
      <c r="A1" s="1" t="s">
        <v>227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5">
      <c r="A2" s="2" t="s">
        <v>228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4.25">
      <c r="A3" s="3" t="s">
        <v>229</v>
      </c>
      <c r="B3" s="4"/>
      <c r="C3" s="5" t="s">
        <v>230</v>
      </c>
      <c r="D3" s="6" t="s">
        <v>231</v>
      </c>
      <c r="E3" s="6" t="s">
        <v>178</v>
      </c>
      <c r="F3" s="6" t="s">
        <v>232</v>
      </c>
      <c r="G3" s="6"/>
      <c r="H3" s="6"/>
      <c r="I3" s="6"/>
      <c r="J3" s="6"/>
      <c r="K3" s="6"/>
      <c r="L3" s="6"/>
      <c r="M3" s="6"/>
      <c r="N3" s="6"/>
      <c r="O3" s="6"/>
      <c r="P3" s="6"/>
      <c r="Q3" s="29" t="s">
        <v>233</v>
      </c>
    </row>
    <row r="4" spans="1:17" ht="14.25">
      <c r="A4" s="7"/>
      <c r="B4" s="8"/>
      <c r="C4" s="9"/>
      <c r="D4" s="9"/>
      <c r="E4" s="9"/>
      <c r="F4" s="9">
        <v>1</v>
      </c>
      <c r="G4" s="9">
        <v>2</v>
      </c>
      <c r="H4" s="9" t="s">
        <v>234</v>
      </c>
      <c r="I4" s="9">
        <v>3</v>
      </c>
      <c r="J4" s="9">
        <v>4</v>
      </c>
      <c r="K4" s="9" t="s">
        <v>234</v>
      </c>
      <c r="L4" s="9">
        <v>5</v>
      </c>
      <c r="M4" s="9">
        <v>6</v>
      </c>
      <c r="N4" s="9" t="s">
        <v>234</v>
      </c>
      <c r="O4" s="9">
        <v>7</v>
      </c>
      <c r="P4" s="9">
        <v>8</v>
      </c>
      <c r="Q4" s="30"/>
    </row>
    <row r="5" spans="1:19" ht="14.25">
      <c r="A5" s="10" t="s">
        <v>235</v>
      </c>
      <c r="B5" s="11" t="s">
        <v>236</v>
      </c>
      <c r="C5" s="12" t="s">
        <v>237</v>
      </c>
      <c r="D5" s="12">
        <v>1028</v>
      </c>
      <c r="E5" s="12">
        <v>65.5</v>
      </c>
      <c r="F5" s="12">
        <f>SUM('通识教育课'!K22)+1.25</f>
        <v>20</v>
      </c>
      <c r="G5" s="12">
        <f>SUM('通识教育课'!L22)+1.75</f>
        <v>14.5</v>
      </c>
      <c r="H5" s="12" t="e">
        <f>SUM(通识教育课!#REF!)</f>
        <v>#REF!</v>
      </c>
      <c r="I5" s="12">
        <f>SUM('通识教育课'!M22)+2.25</f>
        <v>24</v>
      </c>
      <c r="J5" s="12">
        <f>SUM('通识教育课'!N22)+1.25</f>
        <v>6</v>
      </c>
      <c r="K5" s="12" t="e">
        <f>SUM(通识教育课!#REF!)</f>
        <v>#REF!</v>
      </c>
      <c r="L5" s="12">
        <f>SUM('通识教育课'!O22)</f>
        <v>0.25</v>
      </c>
      <c r="M5" s="12">
        <f>SUM('通识教育课'!P22)</f>
        <v>0.25</v>
      </c>
      <c r="N5" s="12" t="e">
        <f>SUM(通识教育课!#REF!)</f>
        <v>#REF!</v>
      </c>
      <c r="O5" s="12">
        <f>SUM('通识教育课'!Q22)</f>
        <v>0.25</v>
      </c>
      <c r="P5" s="12">
        <f>SUM('通识教育课'!R22)</f>
        <v>0.25</v>
      </c>
      <c r="Q5" s="31" t="str">
        <f>ROUND((E5/E11*100),0)&amp;"%"</f>
        <v>34%</v>
      </c>
      <c r="S5" s="32"/>
    </row>
    <row r="6" spans="1:17" ht="14.25">
      <c r="A6" s="13"/>
      <c r="B6" s="11"/>
      <c r="C6" s="12" t="s">
        <v>238</v>
      </c>
      <c r="D6" s="14">
        <v>144</v>
      </c>
      <c r="E6" s="14">
        <v>9</v>
      </c>
      <c r="F6" s="14"/>
      <c r="G6" s="14"/>
      <c r="H6" s="14"/>
      <c r="I6" s="14"/>
      <c r="J6" s="14"/>
      <c r="K6" s="14"/>
      <c r="L6" s="14">
        <v>3</v>
      </c>
      <c r="M6" s="14">
        <v>6</v>
      </c>
      <c r="N6" s="14"/>
      <c r="O6" s="14"/>
      <c r="P6" s="14"/>
      <c r="Q6" s="31" t="str">
        <f>ROUND((E6/E11*100),0)&amp;"%"</f>
        <v>5%</v>
      </c>
    </row>
    <row r="7" spans="1:17" ht="14.25" customHeight="1">
      <c r="A7" s="13"/>
      <c r="B7" s="11" t="s">
        <v>239</v>
      </c>
      <c r="C7" s="12" t="s">
        <v>237</v>
      </c>
      <c r="D7" s="12">
        <f>SUM('学科基础课程和专业必修课'!F19:H19)</f>
        <v>726</v>
      </c>
      <c r="E7" s="12">
        <f>SUM('学科基础课程和专业必修课'!J19:K19)</f>
        <v>45</v>
      </c>
      <c r="F7" s="12">
        <f>SUM('学科基础课程和专业必修课'!L19)</f>
        <v>4.5</v>
      </c>
      <c r="G7" s="12">
        <f>SUM('学科基础课程和专业必修课'!M19)</f>
        <v>8</v>
      </c>
      <c r="H7" s="12" t="e">
        <f>SUM(学科基础课程和专业必修课!#REF!)</f>
        <v>#REF!</v>
      </c>
      <c r="I7" s="12">
        <f>SUM('学科基础课程和专业必修课'!N19)</f>
        <v>3</v>
      </c>
      <c r="J7" s="12">
        <f>SUM('学科基础课程和专业必修课'!O19)</f>
        <v>11</v>
      </c>
      <c r="K7" s="12" t="e">
        <f>SUM(学科基础课程和专业必修课!#REF!)</f>
        <v>#REF!</v>
      </c>
      <c r="L7" s="12">
        <f>SUM('学科基础课程和专业必修课'!P19)</f>
        <v>12</v>
      </c>
      <c r="M7" s="12">
        <f>SUM('学科基础课程和专业必修课'!Q19)</f>
        <v>3.5</v>
      </c>
      <c r="N7" s="12" t="e">
        <f>SUM(学科基础课程和专业必修课!#REF!)</f>
        <v>#REF!</v>
      </c>
      <c r="O7" s="12">
        <f>SUM('学科基础课程和专业必修课'!R19)</f>
        <v>3</v>
      </c>
      <c r="P7" s="12">
        <f>SUM('学科基础课程和专业必修课'!S19)</f>
        <v>0</v>
      </c>
      <c r="Q7" s="31" t="str">
        <f>ROUND((E7/E11*100),0)&amp;"%"</f>
        <v>24%</v>
      </c>
    </row>
    <row r="8" spans="1:17" ht="36.75" customHeight="1">
      <c r="A8" s="13"/>
      <c r="B8" s="11"/>
      <c r="C8" s="15" t="s">
        <v>240</v>
      </c>
      <c r="D8" s="12">
        <v>386</v>
      </c>
      <c r="E8" s="12">
        <v>24</v>
      </c>
      <c r="F8" s="12">
        <f>SUM('专业选修课'!L30)</f>
        <v>0</v>
      </c>
      <c r="G8" s="12">
        <f>SUM('专业选修课'!M30)</f>
        <v>0</v>
      </c>
      <c r="H8" s="12" t="e">
        <f>SUM(专业选修课!#REF!)</f>
        <v>#REF!</v>
      </c>
      <c r="I8" s="12">
        <f>SUM('专业选修课'!N30)</f>
        <v>0</v>
      </c>
      <c r="J8" s="12">
        <f>SUM('专业选修课'!O30)</f>
        <v>3</v>
      </c>
      <c r="K8" s="12" t="e">
        <f>SUM(专业选修课!#REF!)</f>
        <v>#REF!</v>
      </c>
      <c r="L8" s="12">
        <f>SUM('专业选修课'!P30)</f>
        <v>9</v>
      </c>
      <c r="M8" s="12">
        <f>SUM('专业选修课'!Q30)</f>
        <v>6</v>
      </c>
      <c r="N8" s="12" t="e">
        <f>SUM(专业选修课!#REF!)</f>
        <v>#REF!</v>
      </c>
      <c r="O8" s="12">
        <f>SUM('专业选修课'!R30)</f>
        <v>6</v>
      </c>
      <c r="P8" s="12">
        <f>SUM('专业选修课'!S30)</f>
        <v>0</v>
      </c>
      <c r="Q8" s="31" t="str">
        <f>ROUND((E8/E11*100),0)&amp;"%"</f>
        <v>13%</v>
      </c>
    </row>
    <row r="9" spans="1:17" ht="24.75" customHeight="1">
      <c r="A9" s="16"/>
      <c r="B9" s="11" t="s">
        <v>241</v>
      </c>
      <c r="C9" s="12" t="s">
        <v>238</v>
      </c>
      <c r="D9" s="14">
        <v>96</v>
      </c>
      <c r="E9" s="12">
        <v>6</v>
      </c>
      <c r="F9" s="14"/>
      <c r="G9" s="14"/>
      <c r="H9" s="14"/>
      <c r="I9" s="14"/>
      <c r="J9" s="14"/>
      <c r="K9" s="14"/>
      <c r="L9" s="14"/>
      <c r="M9" s="14">
        <v>6</v>
      </c>
      <c r="N9" s="14"/>
      <c r="O9" s="14"/>
      <c r="P9" s="14"/>
      <c r="Q9" s="31" t="str">
        <f>ROUND((E9/E11*100),0)&amp;"%"</f>
        <v>3%</v>
      </c>
    </row>
    <row r="10" spans="1:17" ht="45">
      <c r="A10" s="17" t="s">
        <v>242</v>
      </c>
      <c r="B10" s="18" t="s">
        <v>243</v>
      </c>
      <c r="C10" s="12" t="s">
        <v>237</v>
      </c>
      <c r="D10" s="14" t="s">
        <v>244</v>
      </c>
      <c r="E10" s="19">
        <v>40.5</v>
      </c>
      <c r="F10" s="19">
        <f>SUM('实践环节'!H22)</f>
        <v>2</v>
      </c>
      <c r="G10" s="19">
        <f>SUM('实践环节'!I22)</f>
        <v>4</v>
      </c>
      <c r="H10" s="19"/>
      <c r="I10" s="19">
        <v>1</v>
      </c>
      <c r="J10" s="19">
        <v>1</v>
      </c>
      <c r="K10" s="19"/>
      <c r="L10" s="19">
        <f>SUM('实践环节'!L22)</f>
        <v>2</v>
      </c>
      <c r="M10" s="19">
        <f>SUM('实践环节'!M22)</f>
        <v>4.5</v>
      </c>
      <c r="N10" s="19" t="e">
        <f>SUM(实践环节!#REF!)</f>
        <v>#REF!</v>
      </c>
      <c r="O10" s="19">
        <v>0</v>
      </c>
      <c r="P10" s="19">
        <v>20</v>
      </c>
      <c r="Q10" s="31" t="str">
        <f>ROUND((E10/E11*100),0)&amp;"%"</f>
        <v>21%</v>
      </c>
    </row>
    <row r="11" spans="1:19" ht="14.25">
      <c r="A11" s="17" t="s">
        <v>245</v>
      </c>
      <c r="B11" s="12"/>
      <c r="C11" s="12"/>
      <c r="D11" s="19">
        <f>SUM(D5:D8,D9)</f>
        <v>2380</v>
      </c>
      <c r="E11" s="12">
        <f aca="true" t="shared" si="0" ref="E11:P11">SUM(E5:E10)</f>
        <v>190</v>
      </c>
      <c r="F11" s="20">
        <f t="shared" si="0"/>
        <v>26.5</v>
      </c>
      <c r="G11" s="20">
        <f t="shared" si="0"/>
        <v>26.5</v>
      </c>
      <c r="H11" s="20" t="e">
        <f t="shared" si="0"/>
        <v>#REF!</v>
      </c>
      <c r="I11" s="20">
        <f t="shared" si="0"/>
        <v>28</v>
      </c>
      <c r="J11" s="20">
        <f t="shared" si="0"/>
        <v>21</v>
      </c>
      <c r="K11" s="20" t="e">
        <f t="shared" si="0"/>
        <v>#REF!</v>
      </c>
      <c r="L11" s="20">
        <f t="shared" si="0"/>
        <v>26.25</v>
      </c>
      <c r="M11" s="20">
        <f t="shared" si="0"/>
        <v>26.25</v>
      </c>
      <c r="N11" s="20" t="e">
        <f t="shared" si="0"/>
        <v>#REF!</v>
      </c>
      <c r="O11" s="20">
        <v>9.25</v>
      </c>
      <c r="P11" s="20">
        <f t="shared" si="0"/>
        <v>20.25</v>
      </c>
      <c r="Q11" s="33" t="str">
        <f>ROUND((E11/E11*100),0)&amp;"%"</f>
        <v>100%</v>
      </c>
      <c r="S11" s="32"/>
    </row>
    <row r="12" spans="1:17" ht="15">
      <c r="A12" s="21" t="s">
        <v>246</v>
      </c>
      <c r="B12" s="22"/>
      <c r="C12" s="22"/>
      <c r="D12" s="23">
        <f>SUM(E11)</f>
        <v>190</v>
      </c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34"/>
    </row>
    <row r="13" spans="1:17" ht="14.25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ht="14.25">
      <c r="A14" s="26" t="s">
        <v>67</v>
      </c>
      <c r="B14" s="27" t="s">
        <v>247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 ht="14.25">
      <c r="A15" s="26"/>
      <c r="B15" s="27" t="s">
        <v>248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ht="14.25">
      <c r="A16" s="26"/>
      <c r="B16" s="28" t="s">
        <v>249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2:4" ht="14.25">
      <c r="B17" s="26" t="s">
        <v>250</v>
      </c>
      <c r="C17" s="26"/>
      <c r="D17" s="26" t="s">
        <v>251</v>
      </c>
    </row>
  </sheetData>
  <sheetProtection/>
  <mergeCells count="17">
    <mergeCell ref="A1:Q1"/>
    <mergeCell ref="A2:Q2"/>
    <mergeCell ref="F3:P3"/>
    <mergeCell ref="A11:C11"/>
    <mergeCell ref="A12:C12"/>
    <mergeCell ref="D12:Q12"/>
    <mergeCell ref="B14:Q14"/>
    <mergeCell ref="B15:Q15"/>
    <mergeCell ref="B16:Q16"/>
    <mergeCell ref="A5:A9"/>
    <mergeCell ref="B5:B6"/>
    <mergeCell ref="B7:B8"/>
    <mergeCell ref="C3:C4"/>
    <mergeCell ref="D3:D4"/>
    <mergeCell ref="E3:E4"/>
    <mergeCell ref="Q3:Q4"/>
    <mergeCell ref="A3:B4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Template/>
  <Manager/>
  <Company>guotuwenyinshe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tuxiao</dc:creator>
  <cp:keywords/>
  <dc:description/>
  <cp:lastModifiedBy>GDSSX</cp:lastModifiedBy>
  <cp:lastPrinted>2015-05-07T08:01:41Z</cp:lastPrinted>
  <dcterms:created xsi:type="dcterms:W3CDTF">2004-12-15T10:11:50Z</dcterms:created>
  <dcterms:modified xsi:type="dcterms:W3CDTF">2018-05-03T00:56:07Z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